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8780" windowHeight="8136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18" i="2" l="1"/>
  <c r="H3" i="2" l="1"/>
  <c r="H4" i="2"/>
  <c r="H5" i="2"/>
  <c r="J5" i="2"/>
  <c r="H22" i="2"/>
  <c r="J10" i="2"/>
  <c r="H8" i="2"/>
  <c r="H7" i="2"/>
  <c r="H10" i="2"/>
  <c r="H6" i="2"/>
  <c r="J22" i="2"/>
  <c r="J20" i="2"/>
  <c r="J16" i="2"/>
  <c r="J12" i="2"/>
  <c r="H19" i="2"/>
  <c r="H15" i="2"/>
  <c r="H12" i="2"/>
  <c r="H13" i="2"/>
  <c r="H14" i="2"/>
  <c r="H16" i="2"/>
  <c r="H17" i="2"/>
  <c r="H18" i="2"/>
  <c r="H20" i="2"/>
  <c r="H21" i="2"/>
  <c r="H23" i="2"/>
  <c r="H24" i="2"/>
  <c r="J13" i="2"/>
  <c r="J14" i="2"/>
  <c r="J15" i="2"/>
  <c r="J17" i="2"/>
  <c r="J19" i="2"/>
  <c r="J21" i="2"/>
  <c r="J23" i="2"/>
  <c r="H28" i="1" l="1"/>
  <c r="H29" i="1"/>
  <c r="H30" i="1"/>
  <c r="H31" i="1"/>
  <c r="H32" i="1"/>
  <c r="H33" i="1"/>
  <c r="H34" i="1"/>
  <c r="H35" i="1"/>
  <c r="H27" i="1"/>
  <c r="H26" i="1"/>
  <c r="H25" i="1"/>
  <c r="H24" i="1"/>
  <c r="H23" i="1"/>
  <c r="H22" i="1"/>
  <c r="J22" i="1"/>
  <c r="J23" i="1"/>
  <c r="J31" i="1"/>
  <c r="F23" i="1"/>
  <c r="F9" i="1"/>
  <c r="F8" i="1"/>
  <c r="J18" i="1"/>
  <c r="J24" i="1" l="1"/>
  <c r="J25" i="1"/>
  <c r="J26" i="1"/>
  <c r="J27" i="1"/>
  <c r="F22" i="1"/>
  <c r="F13" i="1"/>
  <c r="J34" i="1" l="1"/>
  <c r="J32" i="1"/>
  <c r="J29" i="1"/>
  <c r="J30" i="1"/>
  <c r="F24" i="1"/>
  <c r="F25" i="1"/>
  <c r="F26" i="1"/>
  <c r="F27" i="1"/>
</calcChain>
</file>

<file path=xl/sharedStrings.xml><?xml version="1.0" encoding="utf-8"?>
<sst xmlns="http://schemas.openxmlformats.org/spreadsheetml/2006/main" count="399" uniqueCount="102">
  <si>
    <t>Кол-во шт. в коробке</t>
  </si>
  <si>
    <t>Цена руб./м2</t>
  </si>
  <si>
    <t>Цена руб./шт.</t>
  </si>
  <si>
    <t>Околооконный</t>
  </si>
  <si>
    <t>Финишный</t>
  </si>
  <si>
    <t>Н-профиль</t>
  </si>
  <si>
    <t>Внешний угол</t>
  </si>
  <si>
    <t>Внутренний угол</t>
  </si>
  <si>
    <t>J-профиль</t>
  </si>
  <si>
    <t>Отлив</t>
  </si>
  <si>
    <t>Наличник 75 мм</t>
  </si>
  <si>
    <t>Наличник 89 мм</t>
  </si>
  <si>
    <t>Откос 254 мм</t>
  </si>
  <si>
    <t xml:space="preserve">Стартовый </t>
  </si>
  <si>
    <t xml:space="preserve">Молдинг </t>
  </si>
  <si>
    <t xml:space="preserve"> J-фаска</t>
  </si>
  <si>
    <t>Х</t>
  </si>
  <si>
    <t>Наименование</t>
  </si>
  <si>
    <t>Сайдинг Docke</t>
  </si>
  <si>
    <t>Окантовочный профиль</t>
  </si>
  <si>
    <r>
      <t xml:space="preserve">Сайдинг D4D </t>
    </r>
    <r>
      <rPr>
        <sz val="10"/>
        <color theme="1"/>
        <rFont val="Arial"/>
        <family val="2"/>
        <charset val="204"/>
      </rPr>
      <t>брус (3000х203мм)</t>
    </r>
  </si>
  <si>
    <r>
      <t>Полезная  S м</t>
    </r>
    <r>
      <rPr>
        <b/>
        <sz val="11"/>
        <color theme="1"/>
        <rFont val="Calibri"/>
        <family val="2"/>
        <charset val="204"/>
      </rPr>
      <t>²</t>
    </r>
  </si>
  <si>
    <r>
      <t>Сайдинг D5C</t>
    </r>
    <r>
      <rPr>
        <sz val="10"/>
        <color theme="1"/>
        <rFont val="Arial"/>
        <family val="2"/>
        <charset val="204"/>
      </rPr>
      <t xml:space="preserve"> елочка (3050х256мм)</t>
    </r>
  </si>
  <si>
    <r>
      <t xml:space="preserve">Софит </t>
    </r>
    <r>
      <rPr>
        <sz val="10"/>
        <color theme="1"/>
        <rFont val="Arial"/>
        <family val="2"/>
        <charset val="204"/>
      </rPr>
      <t>(сплошной, перф, с центр.перф.)
(3050х305мм)</t>
    </r>
  </si>
  <si>
    <t>Standart</t>
  </si>
  <si>
    <t>Пломбир</t>
  </si>
  <si>
    <t>Бренди, Графит</t>
  </si>
  <si>
    <t>Ирис, Пралине</t>
  </si>
  <si>
    <r>
      <t xml:space="preserve">Сайдинг D4.5D </t>
    </r>
    <r>
      <rPr>
        <sz val="10"/>
        <color theme="1"/>
        <rFont val="Arial"/>
        <family val="2"/>
        <charset val="204"/>
      </rPr>
      <t>брус (3660х232мм)</t>
    </r>
  </si>
  <si>
    <r>
      <t xml:space="preserve">Сайдинг S7 </t>
    </r>
    <r>
      <rPr>
        <sz val="10"/>
        <color theme="1"/>
        <rFont val="Arial"/>
        <family val="2"/>
        <charset val="204"/>
      </rPr>
      <t xml:space="preserve"> вертикальный (3050х180мм)</t>
    </r>
  </si>
  <si>
    <t>Основные цвета</t>
  </si>
  <si>
    <r>
      <t xml:space="preserve">Сайдинг Блок хаус </t>
    </r>
    <r>
      <rPr>
        <sz val="10"/>
        <color theme="1"/>
        <rFont val="Arial"/>
        <family val="2"/>
        <charset val="204"/>
      </rPr>
      <t xml:space="preserve"> (3660х240мм)</t>
    </r>
  </si>
  <si>
    <t>Premium</t>
  </si>
  <si>
    <t>Шоколад, гранат,каштан графит</t>
  </si>
  <si>
    <t>Пломбир/Шампань</t>
  </si>
  <si>
    <t>Ц</t>
  </si>
  <si>
    <t>203х3660</t>
  </si>
  <si>
    <t>38х3050</t>
  </si>
  <si>
    <t>ц</t>
  </si>
  <si>
    <t>х</t>
  </si>
  <si>
    <t>60х3050</t>
  </si>
  <si>
    <t>76х3050</t>
  </si>
  <si>
    <t>35х3050</t>
  </si>
  <si>
    <t>28х3050</t>
  </si>
  <si>
    <t>203х3050</t>
  </si>
  <si>
    <t>75х3660</t>
  </si>
  <si>
    <t>89х3660</t>
  </si>
  <si>
    <t>254х3660</t>
  </si>
  <si>
    <t>Размеры</t>
  </si>
  <si>
    <t>Шоколад,гранат, графит, ирис каштан,пралине</t>
  </si>
  <si>
    <t>54х3050</t>
  </si>
  <si>
    <t>Халва</t>
  </si>
  <si>
    <t>Наименование продукции</t>
  </si>
  <si>
    <t>Фисташки</t>
  </si>
  <si>
    <t>Сливки</t>
  </si>
  <si>
    <t>Карамель</t>
  </si>
  <si>
    <t>Лимон</t>
  </si>
  <si>
    <t>Персик</t>
  </si>
  <si>
    <t>Киви</t>
  </si>
  <si>
    <t>Банан</t>
  </si>
  <si>
    <t>Капучино</t>
  </si>
  <si>
    <t>Графит</t>
  </si>
  <si>
    <t>Слива</t>
  </si>
  <si>
    <t>Шоколад</t>
  </si>
  <si>
    <t>Каштан</t>
  </si>
  <si>
    <t>Цена руб./м.п</t>
  </si>
  <si>
    <t>Колл-во шт. 
в коробке</t>
  </si>
  <si>
    <t>-</t>
  </si>
  <si>
    <t>Цена руб./шт</t>
  </si>
  <si>
    <t>Светлые тона</t>
  </si>
  <si>
    <t>Темные тона</t>
  </si>
  <si>
    <t>Цена 
светлые тона</t>
  </si>
  <si>
    <t>Цена 
 темные тона</t>
  </si>
  <si>
    <t>Финишный 38х3000 мм</t>
  </si>
  <si>
    <t>Н-профиль 60х3000 мм</t>
  </si>
  <si>
    <t>Внешний угол 76х3000 мм</t>
  </si>
  <si>
    <t>Внутренний угол 35х3000 мм</t>
  </si>
  <si>
    <t>J-профиль 28х3000 мм</t>
  </si>
  <si>
    <t>Отлив 3000 мм</t>
  </si>
  <si>
    <t>Молдинг  28х3000 мм</t>
  </si>
  <si>
    <t xml:space="preserve"> J-фаска 203х3000 мм</t>
  </si>
  <si>
    <t>Стартовый  54х3000 мм</t>
  </si>
  <si>
    <r>
      <rPr>
        <b/>
        <sz val="10"/>
        <color theme="1"/>
        <rFont val="Cambria"/>
        <family val="1"/>
        <charset val="204"/>
        <scheme val="major"/>
      </rPr>
      <t>Сайдинг D5C</t>
    </r>
    <r>
      <rPr>
        <sz val="9"/>
        <color theme="1"/>
        <rFont val="Cambria"/>
        <family val="1"/>
        <charset val="204"/>
        <scheme val="major"/>
      </rPr>
      <t xml:space="preserve"> елочка
 (256х3000 мм)</t>
    </r>
  </si>
  <si>
    <r>
      <rPr>
        <b/>
        <sz val="10"/>
        <color theme="1"/>
        <rFont val="Cambria"/>
        <family val="1"/>
        <charset val="204"/>
        <scheme val="major"/>
      </rPr>
      <t xml:space="preserve">Сайдинг D4.5D </t>
    </r>
    <r>
      <rPr>
        <sz val="10"/>
        <color theme="1"/>
        <rFont val="Cambria"/>
        <family val="1"/>
        <charset val="204"/>
        <scheme val="major"/>
      </rPr>
      <t>корабельный</t>
    </r>
    <r>
      <rPr>
        <b/>
        <sz val="10"/>
        <color theme="1"/>
        <rFont val="Cambria"/>
        <family val="1"/>
        <charset val="204"/>
        <scheme val="major"/>
      </rPr>
      <t xml:space="preserve"> </t>
    </r>
    <r>
      <rPr>
        <b/>
        <sz val="9"/>
        <color theme="1"/>
        <rFont val="Cambria"/>
        <family val="1"/>
        <charset val="204"/>
        <scheme val="major"/>
      </rPr>
      <t xml:space="preserve"> </t>
    </r>
    <r>
      <rPr>
        <sz val="9"/>
        <color theme="1"/>
        <rFont val="Cambria"/>
        <family val="1"/>
        <charset val="204"/>
        <scheme val="major"/>
      </rPr>
      <t>брус (230х3600 мм)</t>
    </r>
  </si>
  <si>
    <r>
      <rPr>
        <b/>
        <sz val="10"/>
        <color theme="1"/>
        <rFont val="Cambria"/>
        <family val="1"/>
        <charset val="204"/>
        <scheme val="major"/>
      </rPr>
      <t xml:space="preserve">Сайдинг D6S </t>
    </r>
    <r>
      <rPr>
        <sz val="10"/>
        <color theme="1"/>
        <rFont val="Cambria"/>
        <family val="1"/>
        <charset val="204"/>
        <scheme val="major"/>
      </rPr>
      <t xml:space="preserve"> брус</t>
    </r>
    <r>
      <rPr>
        <sz val="9"/>
        <color theme="1"/>
        <rFont val="Cambria"/>
        <family val="1"/>
        <charset val="204"/>
        <scheme val="major"/>
      </rPr>
      <t xml:space="preserve"> (300х3600 мм)</t>
    </r>
  </si>
  <si>
    <r>
      <rPr>
        <b/>
        <sz val="10"/>
        <color theme="1"/>
        <rFont val="Cambria"/>
        <family val="1"/>
        <charset val="204"/>
        <scheme val="major"/>
      </rPr>
      <t>Софит</t>
    </r>
    <r>
      <rPr>
        <b/>
        <sz val="9"/>
        <color theme="1"/>
        <rFont val="Cambria"/>
        <family val="1"/>
        <charset val="204"/>
        <scheme val="major"/>
      </rPr>
      <t xml:space="preserve"> </t>
    </r>
    <r>
      <rPr>
        <sz val="9"/>
        <color theme="1"/>
        <rFont val="Cambria"/>
        <family val="1"/>
        <charset val="204"/>
        <scheme val="major"/>
      </rPr>
      <t>(сплошной, 
перф, с центр.перф.)
(305х3000 мм)</t>
    </r>
  </si>
  <si>
    <r>
      <rPr>
        <b/>
        <sz val="10"/>
        <color theme="1"/>
        <rFont val="Cambria"/>
        <family val="1"/>
        <charset val="204"/>
        <scheme val="major"/>
      </rPr>
      <t xml:space="preserve">Сайдинг Блок хаус </t>
    </r>
    <r>
      <rPr>
        <sz val="9"/>
        <color theme="1"/>
        <rFont val="Cambria"/>
        <family val="1"/>
        <charset val="204"/>
        <scheme val="major"/>
      </rPr>
      <t xml:space="preserve"> </t>
    </r>
    <r>
      <rPr>
        <sz val="9"/>
        <color theme="1"/>
        <rFont val="Cambria"/>
        <family val="1"/>
        <charset val="204"/>
        <scheme val="major"/>
      </rPr>
      <t xml:space="preserve"> (240х3600 мм)</t>
    </r>
  </si>
  <si>
    <r>
      <rPr>
        <b/>
        <sz val="10"/>
        <color theme="1"/>
        <rFont val="Cambria"/>
        <family val="1"/>
        <charset val="204"/>
        <scheme val="major"/>
      </rPr>
      <t xml:space="preserve">Сайдинг D4.5D </t>
    </r>
    <r>
      <rPr>
        <sz val="10"/>
        <color theme="1"/>
        <rFont val="Cambria"/>
        <family val="1"/>
        <charset val="204"/>
        <scheme val="major"/>
      </rPr>
      <t>корабельны</t>
    </r>
    <r>
      <rPr>
        <sz val="9"/>
        <color theme="1"/>
        <rFont val="Cambria"/>
        <family val="1"/>
        <charset val="204"/>
        <scheme val="major"/>
      </rPr>
      <t xml:space="preserve"> брус (230х3000мм)</t>
    </r>
  </si>
  <si>
    <t>Наличник 75х3000 мм</t>
  </si>
  <si>
    <t>Наличник 89х3000 мм</t>
  </si>
  <si>
    <t>Околооконный 203х3000 мм</t>
  </si>
  <si>
    <t>Откос 254х3000 мм</t>
  </si>
  <si>
    <r>
      <rPr>
        <b/>
        <sz val="10"/>
        <color theme="1"/>
        <rFont val="Cambria"/>
        <family val="1"/>
        <charset val="204"/>
        <scheme val="major"/>
      </rPr>
      <t>Софит</t>
    </r>
    <r>
      <rPr>
        <b/>
        <sz val="9"/>
        <color theme="1"/>
        <rFont val="Cambria"/>
        <family val="1"/>
        <charset val="204"/>
        <scheme val="major"/>
      </rPr>
      <t xml:space="preserve"> </t>
    </r>
    <r>
      <rPr>
        <sz val="9"/>
        <color theme="1"/>
        <rFont val="Cambria"/>
        <family val="1"/>
        <charset val="204"/>
        <scheme val="major"/>
      </rPr>
      <t xml:space="preserve">(сплошной, перф, с центр.перф) 305х3000 </t>
    </r>
  </si>
  <si>
    <t>Манго</t>
  </si>
  <si>
    <t xml:space="preserve">Голубика </t>
  </si>
  <si>
    <t>Олива</t>
  </si>
  <si>
    <t>Крем-брюле</t>
  </si>
  <si>
    <t xml:space="preserve">
S кв.м</t>
  </si>
  <si>
    <t>Наименование        продукции</t>
  </si>
  <si>
    <t>шт. в  коробке</t>
  </si>
  <si>
    <r>
      <rPr>
        <b/>
        <sz val="10"/>
        <color theme="1"/>
        <rFont val="Cambria"/>
        <family val="1"/>
        <charset val="204"/>
        <scheme val="major"/>
      </rPr>
      <t xml:space="preserve">Сайдинг S7 </t>
    </r>
    <r>
      <rPr>
        <b/>
        <sz val="8"/>
        <color theme="1"/>
        <rFont val="Cambria"/>
        <family val="1"/>
        <charset val="204"/>
        <scheme val="major"/>
      </rPr>
      <t>вертикальн</t>
    </r>
    <r>
      <rPr>
        <b/>
        <sz val="10"/>
        <color theme="1"/>
        <rFont val="Cambria"/>
        <family val="1"/>
        <charset val="204"/>
        <scheme val="major"/>
      </rPr>
      <t xml:space="preserve"> </t>
    </r>
    <r>
      <rPr>
        <sz val="9"/>
        <color theme="1"/>
        <rFont val="Cambria"/>
        <family val="1"/>
        <charset val="204"/>
        <scheme val="major"/>
      </rPr>
      <t xml:space="preserve">  (180х3000 мм) </t>
    </r>
    <r>
      <rPr>
        <b/>
        <sz val="9"/>
        <color theme="1"/>
        <rFont val="Cambria"/>
        <family val="1"/>
        <charset val="204"/>
        <scheme val="major"/>
      </rPr>
      <t>new</t>
    </r>
  </si>
  <si>
    <r>
      <rPr>
        <b/>
        <sz val="14"/>
        <color theme="1"/>
        <rFont val="Cambria"/>
        <family val="1"/>
        <charset val="204"/>
        <scheme val="major"/>
      </rPr>
      <t>№7</t>
    </r>
    <r>
      <rPr>
        <b/>
        <sz val="11"/>
        <color theme="1"/>
        <rFont val="Cambria"/>
        <family val="1"/>
        <charset val="204"/>
        <scheme val="major"/>
      </rPr>
      <t xml:space="preserve"> 19</t>
    </r>
    <r>
      <rPr>
        <b/>
        <sz val="10"/>
        <color theme="1"/>
        <rFont val="Cambria"/>
        <family val="1"/>
        <charset val="204"/>
        <scheme val="major"/>
      </rPr>
      <t>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</si>
</sst>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&quot;р.&quot;;[Red]\-#,##0&quot;р.&quot;"/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7"/>
      <color theme="1"/>
      <name val="Cambria"/>
      <family val="1"/>
      <charset val="204"/>
      <scheme val="major"/>
    </font>
    <font>
      <b/>
      <sz val="12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0" fillId="0" borderId="0" xfId="0" applyBorder="1"/>
    <xf numFmtId="0" fontId="0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0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5" fillId="0" borderId="0" xfId="0" applyFont="1"/>
    <xf numFmtId="0" fontId="16" fillId="6" borderId="11" xfId="0" applyFont="1" applyFill="1" applyBorder="1" applyAlignment="1">
      <alignment horizontal="center" vertical="center" textRotation="90" wrapText="1"/>
    </xf>
    <xf numFmtId="0" fontId="16" fillId="4" borderId="11" xfId="0" applyFont="1" applyFill="1" applyBorder="1" applyAlignment="1">
      <alignment horizontal="center" vertical="center" textRotation="90" wrapText="1"/>
    </xf>
    <xf numFmtId="0" fontId="16" fillId="4" borderId="32" xfId="0" applyFont="1" applyFill="1" applyBorder="1" applyAlignment="1">
      <alignment horizontal="center" vertical="center" textRotation="90" wrapText="1"/>
    </xf>
    <xf numFmtId="0" fontId="17" fillId="6" borderId="27" xfId="0" applyFont="1" applyFill="1" applyBorder="1" applyAlignment="1">
      <alignment horizontal="center" vertical="center" textRotation="90"/>
    </xf>
    <xf numFmtId="0" fontId="17" fillId="6" borderId="7" xfId="0" applyFont="1" applyFill="1" applyBorder="1" applyAlignment="1">
      <alignment horizontal="center" vertical="center" textRotation="90"/>
    </xf>
    <xf numFmtId="0" fontId="17" fillId="6" borderId="7" xfId="0" applyFont="1" applyFill="1" applyBorder="1" applyAlignment="1">
      <alignment horizontal="center" vertical="center" textRotation="90" wrapText="1"/>
    </xf>
    <xf numFmtId="6" fontId="11" fillId="0" borderId="28" xfId="0" applyNumberFormat="1" applyFont="1" applyBorder="1" applyAlignment="1">
      <alignment horizontal="center" vertical="center" wrapText="1"/>
    </xf>
    <xf numFmtId="6" fontId="11" fillId="0" borderId="10" xfId="0" applyNumberFormat="1" applyFont="1" applyBorder="1" applyAlignment="1">
      <alignment horizontal="center" vertical="center" wrapText="1"/>
    </xf>
    <xf numFmtId="6" fontId="11" fillId="0" borderId="33" xfId="0" applyNumberFormat="1" applyFont="1" applyBorder="1" applyAlignment="1">
      <alignment horizontal="center" vertical="center" wrapText="1"/>
    </xf>
    <xf numFmtId="6" fontId="11" fillId="0" borderId="42" xfId="0" applyNumberFormat="1" applyFont="1" applyBorder="1" applyAlignment="1">
      <alignment horizontal="center" vertical="center" wrapText="1"/>
    </xf>
    <xf numFmtId="0" fontId="16" fillId="6" borderId="33" xfId="0" applyFont="1" applyFill="1" applyBorder="1" applyAlignment="1">
      <alignment horizontal="center" vertical="center" textRotation="90" wrapText="1"/>
    </xf>
    <xf numFmtId="0" fontId="16" fillId="6" borderId="32" xfId="0" applyFont="1" applyFill="1" applyBorder="1" applyAlignment="1">
      <alignment horizontal="center" vertical="center" textRotation="90" wrapText="1"/>
    </xf>
    <xf numFmtId="0" fontId="16" fillId="4" borderId="33" xfId="0" applyFont="1" applyFill="1" applyBorder="1" applyAlignment="1">
      <alignment horizontal="center" vertical="center" textRotation="90" wrapText="1"/>
    </xf>
    <xf numFmtId="6" fontId="18" fillId="0" borderId="29" xfId="0" applyNumberFormat="1" applyFont="1" applyBorder="1" applyAlignment="1">
      <alignment horizontal="center" vertical="center" wrapText="1"/>
    </xf>
    <xf numFmtId="6" fontId="18" fillId="0" borderId="29" xfId="0" applyNumberFormat="1" applyFont="1" applyBorder="1" applyAlignment="1">
      <alignment horizontal="center" vertical="center"/>
    </xf>
    <xf numFmtId="6" fontId="18" fillId="0" borderId="30" xfId="0" applyNumberFormat="1" applyFont="1" applyBorder="1" applyAlignment="1">
      <alignment horizontal="center" vertical="center"/>
    </xf>
    <xf numFmtId="6" fontId="11" fillId="0" borderId="31" xfId="0" applyNumberFormat="1" applyFont="1" applyBorder="1" applyAlignment="1">
      <alignment horizontal="center" vertical="center" wrapText="1"/>
    </xf>
    <xf numFmtId="6" fontId="11" fillId="0" borderId="27" xfId="0" applyNumberFormat="1" applyFont="1" applyBorder="1" applyAlignment="1">
      <alignment horizontal="center" vertical="top"/>
    </xf>
    <xf numFmtId="6" fontId="11" fillId="0" borderId="19" xfId="0" applyNumberFormat="1" applyFont="1" applyBorder="1" applyAlignment="1">
      <alignment horizontal="center" vertical="top"/>
    </xf>
    <xf numFmtId="6" fontId="18" fillId="0" borderId="32" xfId="0" applyNumberFormat="1" applyFont="1" applyBorder="1" applyAlignment="1">
      <alignment horizontal="center" vertical="center"/>
    </xf>
    <xf numFmtId="6" fontId="18" fillId="0" borderId="40" xfId="0" applyNumberFormat="1" applyFont="1" applyBorder="1" applyAlignment="1">
      <alignment horizontal="center" vertical="center"/>
    </xf>
    <xf numFmtId="6" fontId="18" fillId="0" borderId="32" xfId="0" applyNumberFormat="1" applyFont="1" applyBorder="1" applyAlignment="1">
      <alignment horizontal="center" vertical="center" wrapText="1"/>
    </xf>
    <xf numFmtId="6" fontId="18" fillId="0" borderId="40" xfId="0" applyNumberFormat="1" applyFont="1" applyBorder="1" applyAlignment="1">
      <alignment horizontal="center" vertical="center" wrapText="1"/>
    </xf>
    <xf numFmtId="6" fontId="18" fillId="0" borderId="30" xfId="0" applyNumberFormat="1" applyFont="1" applyBorder="1" applyAlignment="1">
      <alignment horizontal="center" vertical="center" wrapText="1"/>
    </xf>
    <xf numFmtId="6" fontId="18" fillId="0" borderId="19" xfId="0" applyNumberFormat="1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6" fillId="6" borderId="42" xfId="0" applyFont="1" applyFill="1" applyBorder="1" applyAlignment="1">
      <alignment horizontal="center" vertical="center" textRotation="90" wrapText="1"/>
    </xf>
    <xf numFmtId="0" fontId="15" fillId="0" borderId="47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7" fillId="6" borderId="35" xfId="0" applyFont="1" applyFill="1" applyBorder="1" applyAlignment="1">
      <alignment horizontal="center" vertical="center" textRotation="90"/>
    </xf>
    <xf numFmtId="2" fontId="15" fillId="0" borderId="47" xfId="0" applyNumberFormat="1" applyFont="1" applyBorder="1" applyAlignment="1">
      <alignment horizontal="center" vertical="center" wrapText="1"/>
    </xf>
    <xf numFmtId="2" fontId="15" fillId="0" borderId="48" xfId="0" applyNumberFormat="1" applyFont="1" applyBorder="1" applyAlignment="1">
      <alignment horizontal="center" vertical="center" wrapText="1"/>
    </xf>
    <xf numFmtId="2" fontId="15" fillId="0" borderId="49" xfId="0" applyNumberFormat="1" applyFont="1" applyBorder="1" applyAlignment="1">
      <alignment horizontal="center" vertical="center" wrapText="1"/>
    </xf>
    <xf numFmtId="2" fontId="15" fillId="0" borderId="47" xfId="0" applyNumberFormat="1" applyFont="1" applyBorder="1" applyAlignment="1">
      <alignment horizontal="center" vertical="center"/>
    </xf>
    <xf numFmtId="2" fontId="15" fillId="0" borderId="48" xfId="0" applyNumberFormat="1" applyFont="1" applyBorder="1" applyAlignment="1">
      <alignment horizontal="center" vertical="center"/>
    </xf>
    <xf numFmtId="2" fontId="15" fillId="0" borderId="49" xfId="0" applyNumberFormat="1" applyFont="1" applyBorder="1" applyAlignment="1">
      <alignment horizontal="center" vertical="center"/>
    </xf>
    <xf numFmtId="6" fontId="11" fillId="0" borderId="50" xfId="0" applyNumberFormat="1" applyFont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textRotation="90"/>
    </xf>
    <xf numFmtId="0" fontId="17" fillId="4" borderId="4" xfId="0" applyFont="1" applyFill="1" applyBorder="1" applyAlignment="1">
      <alignment horizontal="center" vertical="center" textRotation="90"/>
    </xf>
    <xf numFmtId="0" fontId="17" fillId="4" borderId="53" xfId="0" applyFont="1" applyFill="1" applyBorder="1" applyAlignment="1">
      <alignment horizontal="center" vertical="center" textRotation="90"/>
    </xf>
    <xf numFmtId="0" fontId="15" fillId="0" borderId="20" xfId="0" applyFont="1" applyBorder="1" applyAlignment="1">
      <alignment horizontal="center" vertical="center" wrapText="1"/>
    </xf>
    <xf numFmtId="6" fontId="11" fillId="0" borderId="43" xfId="0" applyNumberFormat="1" applyFont="1" applyBorder="1" applyAlignment="1">
      <alignment horizontal="center" vertical="center" wrapText="1"/>
    </xf>
    <xf numFmtId="6" fontId="11" fillId="0" borderId="27" xfId="0" applyNumberFormat="1" applyFont="1" applyBorder="1" applyAlignment="1">
      <alignment horizontal="center" vertical="center" wrapText="1"/>
    </xf>
    <xf numFmtId="6" fontId="11" fillId="0" borderId="52" xfId="0" applyNumberFormat="1" applyFont="1" applyBorder="1" applyAlignment="1">
      <alignment horizontal="center" vertical="center" wrapText="1"/>
    </xf>
    <xf numFmtId="0" fontId="18" fillId="0" borderId="51" xfId="0" applyNumberFormat="1" applyFont="1" applyBorder="1" applyAlignment="1">
      <alignment horizontal="center" vertical="center" wrapText="1"/>
    </xf>
    <xf numFmtId="0" fontId="18" fillId="0" borderId="44" xfId="0" applyNumberFormat="1" applyFont="1" applyBorder="1" applyAlignment="1">
      <alignment horizontal="center" vertical="center" wrapText="1"/>
    </xf>
    <xf numFmtId="0" fontId="18" fillId="0" borderId="30" xfId="0" applyNumberFormat="1" applyFont="1" applyBorder="1" applyAlignment="1">
      <alignment horizontal="center" vertical="center" wrapText="1"/>
    </xf>
    <xf numFmtId="0" fontId="18" fillId="0" borderId="54" xfId="0" applyNumberFormat="1" applyFont="1" applyBorder="1" applyAlignment="1">
      <alignment horizontal="center" vertical="center" wrapText="1"/>
    </xf>
    <xf numFmtId="0" fontId="18" fillId="0" borderId="55" xfId="0" applyNumberFormat="1" applyFont="1" applyBorder="1" applyAlignment="1">
      <alignment horizontal="center" vertical="center" wrapText="1"/>
    </xf>
    <xf numFmtId="6" fontId="11" fillId="0" borderId="28" xfId="0" applyNumberFormat="1" applyFont="1" applyBorder="1" applyAlignment="1">
      <alignment horizontal="center" wrapText="1"/>
    </xf>
    <xf numFmtId="6" fontId="18" fillId="0" borderId="29" xfId="0" applyNumberFormat="1" applyFont="1" applyBorder="1" applyAlignment="1">
      <alignment horizontal="center" wrapText="1"/>
    </xf>
    <xf numFmtId="0" fontId="21" fillId="6" borderId="7" xfId="0" applyFont="1" applyFill="1" applyBorder="1" applyAlignment="1">
      <alignment horizontal="center" vertical="center" textRotation="90"/>
    </xf>
    <xf numFmtId="0" fontId="11" fillId="5" borderId="39" xfId="0" applyFont="1" applyFill="1" applyBorder="1" applyAlignment="1">
      <alignment horizontal="center" vertical="center"/>
    </xf>
    <xf numFmtId="0" fontId="22" fillId="5" borderId="39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22" fillId="5" borderId="43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 textRotation="90"/>
    </xf>
    <xf numFmtId="0" fontId="22" fillId="5" borderId="28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11" fillId="5" borderId="31" xfId="0" applyFont="1" applyFill="1" applyBorder="1"/>
    <xf numFmtId="0" fontId="11" fillId="5" borderId="30" xfId="0" applyFont="1" applyFill="1" applyBorder="1"/>
    <xf numFmtId="0" fontId="11" fillId="5" borderId="1" xfId="0" applyFont="1" applyFill="1" applyBorder="1"/>
    <xf numFmtId="0" fontId="11" fillId="5" borderId="2" xfId="0" applyFont="1" applyFill="1" applyBorder="1"/>
    <xf numFmtId="0" fontId="22" fillId="5" borderId="33" xfId="0" applyFont="1" applyFill="1" applyBorder="1" applyAlignment="1">
      <alignment horizontal="center" vertical="center"/>
    </xf>
    <xf numFmtId="0" fontId="11" fillId="5" borderId="7" xfId="0" applyFont="1" applyFill="1" applyBorder="1"/>
    <xf numFmtId="0" fontId="11" fillId="5" borderId="35" xfId="0" applyFont="1" applyFill="1" applyBorder="1"/>
    <xf numFmtId="0" fontId="11" fillId="5" borderId="19" xfId="0" applyFont="1" applyFill="1" applyBorder="1"/>
    <xf numFmtId="0" fontId="11" fillId="5" borderId="27" xfId="0" applyFont="1" applyFill="1" applyBorder="1"/>
    <xf numFmtId="0" fontId="11" fillId="5" borderId="39" xfId="0" applyFont="1" applyFill="1" applyBorder="1"/>
    <xf numFmtId="0" fontId="11" fillId="5" borderId="58" xfId="0" applyFont="1" applyFill="1" applyBorder="1" applyAlignment="1">
      <alignment horizontal="center" vertical="center"/>
    </xf>
    <xf numFmtId="0" fontId="11" fillId="5" borderId="43" xfId="0" applyFont="1" applyFill="1" applyBorder="1"/>
    <xf numFmtId="0" fontId="11" fillId="5" borderId="40" xfId="0" applyFont="1" applyFill="1" applyBorder="1"/>
    <xf numFmtId="0" fontId="11" fillId="5" borderId="5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textRotation="90" wrapText="1"/>
    </xf>
    <xf numFmtId="2" fontId="15" fillId="0" borderId="61" xfId="0" applyNumberFormat="1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1" fillId="5" borderId="4" xfId="0" applyFont="1" applyFill="1" applyBorder="1"/>
    <xf numFmtId="0" fontId="22" fillId="5" borderId="8" xfId="0" applyFont="1" applyFill="1" applyBorder="1" applyAlignment="1">
      <alignment horizontal="center" vertical="center"/>
    </xf>
    <xf numFmtId="0" fontId="22" fillId="5" borderId="62" xfId="0" applyFont="1" applyFill="1" applyBorder="1" applyAlignment="1">
      <alignment horizontal="center" vertical="center"/>
    </xf>
    <xf numFmtId="6" fontId="11" fillId="0" borderId="3" xfId="0" applyNumberFormat="1" applyFont="1" applyBorder="1" applyAlignment="1">
      <alignment horizontal="center" vertical="center" wrapText="1"/>
    </xf>
    <xf numFmtId="0" fontId="22" fillId="5" borderId="45" xfId="0" applyFont="1" applyFill="1" applyBorder="1" applyAlignment="1">
      <alignment horizontal="center" vertical="center"/>
    </xf>
    <xf numFmtId="0" fontId="11" fillId="5" borderId="3" xfId="0" applyFont="1" applyFill="1" applyBorder="1"/>
    <xf numFmtId="0" fontId="22" fillId="7" borderId="43" xfId="0" applyFont="1" applyFill="1" applyBorder="1" applyAlignment="1">
      <alignment horizontal="center" vertical="center"/>
    </xf>
    <xf numFmtId="0" fontId="22" fillId="7" borderId="39" xfId="0" applyFont="1" applyFill="1" applyBorder="1" applyAlignment="1">
      <alignment horizontal="center" vertical="center"/>
    </xf>
    <xf numFmtId="0" fontId="4" fillId="7" borderId="58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/>
    </xf>
    <xf numFmtId="0" fontId="22" fillId="7" borderId="28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42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22" fillId="7" borderId="45" xfId="0" applyFont="1" applyFill="1" applyBorder="1" applyAlignment="1">
      <alignment horizontal="center" vertical="center"/>
    </xf>
    <xf numFmtId="0" fontId="22" fillId="7" borderId="34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22" fillId="7" borderId="30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2" fillId="7" borderId="3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/>
    <xf numFmtId="0" fontId="19" fillId="0" borderId="3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 wrapText="1"/>
    </xf>
    <xf numFmtId="0" fontId="0" fillId="0" borderId="45" xfId="0" applyBorder="1"/>
    <xf numFmtId="0" fontId="13" fillId="4" borderId="39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/>
    </xf>
    <xf numFmtId="0" fontId="12" fillId="0" borderId="4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/>
    </xf>
    <xf numFmtId="14" fontId="20" fillId="0" borderId="44" xfId="0" applyNumberFormat="1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textRotation="90"/>
    </xf>
    <xf numFmtId="0" fontId="14" fillId="0" borderId="59" xfId="0" applyFont="1" applyBorder="1" applyAlignment="1">
      <alignment horizontal="center" vertical="center" textRotation="90"/>
    </xf>
    <xf numFmtId="0" fontId="14" fillId="0" borderId="33" xfId="0" applyFont="1" applyBorder="1" applyAlignment="1">
      <alignment horizontal="center" vertical="center" textRotation="90"/>
    </xf>
    <xf numFmtId="0" fontId="11" fillId="0" borderId="23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1" fillId="0" borderId="60" xfId="0" applyFont="1" applyBorder="1" applyAlignment="1">
      <alignment horizont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textRotation="90"/>
    </xf>
    <xf numFmtId="0" fontId="14" fillId="0" borderId="24" xfId="0" applyFont="1" applyBorder="1" applyAlignment="1">
      <alignment horizontal="center" vertical="center" textRotation="90"/>
    </xf>
    <xf numFmtId="0" fontId="14" fillId="0" borderId="25" xfId="0" applyFont="1" applyBorder="1" applyAlignment="1">
      <alignment horizontal="center" vertical="center" textRotation="90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6" fillId="0" borderId="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5</xdr:row>
      <xdr:rowOff>76200</xdr:rowOff>
    </xdr:from>
    <xdr:to>
      <xdr:col>1</xdr:col>
      <xdr:colOff>1152525</xdr:colOff>
      <xdr:row>6</xdr:row>
      <xdr:rowOff>85725</xdr:rowOff>
    </xdr:to>
    <xdr:pic>
      <xdr:nvPicPr>
        <xdr:cNvPr id="4" name="Рисунок 3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428750"/>
          <a:ext cx="971550" cy="4762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</xdr:row>
      <xdr:rowOff>95250</xdr:rowOff>
    </xdr:from>
    <xdr:to>
      <xdr:col>9</xdr:col>
      <xdr:colOff>428625</xdr:colOff>
      <xdr:row>4</xdr:row>
      <xdr:rowOff>495299</xdr:rowOff>
    </xdr:to>
    <xdr:pic>
      <xdr:nvPicPr>
        <xdr:cNvPr id="5" name="Рисунок 4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925" y="666750"/>
          <a:ext cx="1028700" cy="6000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104776</xdr:colOff>
      <xdr:row>0</xdr:row>
      <xdr:rowOff>9525</xdr:rowOff>
    </xdr:from>
    <xdr:to>
      <xdr:col>8</xdr:col>
      <xdr:colOff>228600</xdr:colOff>
      <xdr:row>2</xdr:row>
      <xdr:rowOff>114300</xdr:rowOff>
    </xdr:to>
    <xdr:pic>
      <xdr:nvPicPr>
        <xdr:cNvPr id="6" name="Рисунок 5" descr="Шапка для прайсов 201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0051" y="9525"/>
          <a:ext cx="5295899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242887</xdr:colOff>
      <xdr:row>0</xdr:row>
      <xdr:rowOff>70486</xdr:rowOff>
    </xdr:from>
    <xdr:to>
      <xdr:col>3</xdr:col>
      <xdr:colOff>298417</xdr:colOff>
      <xdr:row>1</xdr:row>
      <xdr:rowOff>156211</xdr:rowOff>
    </xdr:to>
    <xdr:pic>
      <xdr:nvPicPr>
        <xdr:cNvPr id="3" name="Рисунок 2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427" y="70486"/>
          <a:ext cx="710850" cy="39814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</xdr:colOff>
      <xdr:row>0</xdr:row>
      <xdr:rowOff>137158</xdr:rowOff>
    </xdr:from>
    <xdr:to>
      <xdr:col>0</xdr:col>
      <xdr:colOff>617220</xdr:colOff>
      <xdr:row>18</xdr:row>
      <xdr:rowOff>137162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655570" y="2792731"/>
          <a:ext cx="5928364" cy="617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Layout" topLeftCell="A18" workbookViewId="0">
      <selection activeCell="B22" sqref="B22"/>
    </sheetView>
  </sheetViews>
  <sheetFormatPr defaultRowHeight="14.4" x14ac:dyDescent="0.3"/>
  <cols>
    <col min="1" max="1" width="4.109375" customWidth="1"/>
    <col min="2" max="2" width="18.6640625" customWidth="1"/>
    <col min="3" max="3" width="10" customWidth="1"/>
    <col min="4" max="5" width="8.6640625" customWidth="1"/>
    <col min="6" max="6" width="8.33203125" customWidth="1"/>
    <col min="7" max="7" width="8.6640625" customWidth="1"/>
    <col min="8" max="8" width="8.88671875" customWidth="1"/>
    <col min="9" max="9" width="8.6640625" customWidth="1"/>
    <col min="10" max="10" width="8.33203125" customWidth="1"/>
  </cols>
  <sheetData>
    <row r="1" spans="1:10" ht="15" x14ac:dyDescent="0.25"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" x14ac:dyDescent="0.25"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 x14ac:dyDescent="0.25"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5.75" x14ac:dyDescent="0.25">
      <c r="B4" s="7">
        <v>43487</v>
      </c>
    </row>
    <row r="5" spans="1:10" ht="45.75" customHeight="1" x14ac:dyDescent="0.65">
      <c r="B5" s="152" t="s">
        <v>18</v>
      </c>
      <c r="C5" s="152"/>
      <c r="D5" s="152"/>
      <c r="E5" s="152"/>
      <c r="F5" s="152"/>
      <c r="G5" s="152"/>
      <c r="H5" s="152"/>
      <c r="I5" s="152"/>
      <c r="J5" s="152"/>
    </row>
    <row r="6" spans="1:10" ht="36.75" customHeight="1" x14ac:dyDescent="0.3">
      <c r="B6" s="147"/>
      <c r="C6" s="148" t="s">
        <v>21</v>
      </c>
      <c r="D6" s="148" t="s">
        <v>0</v>
      </c>
      <c r="E6" s="12" t="s">
        <v>2</v>
      </c>
      <c r="F6" s="12" t="s">
        <v>1</v>
      </c>
      <c r="G6" s="12" t="s">
        <v>2</v>
      </c>
      <c r="H6" s="12" t="s">
        <v>1</v>
      </c>
      <c r="I6" s="12" t="s">
        <v>2</v>
      </c>
      <c r="J6" s="12" t="s">
        <v>1</v>
      </c>
    </row>
    <row r="7" spans="1:10" ht="17.25" customHeight="1" x14ac:dyDescent="0.3">
      <c r="B7" s="147"/>
      <c r="C7" s="149"/>
      <c r="D7" s="149"/>
      <c r="E7" s="168" t="s">
        <v>30</v>
      </c>
      <c r="F7" s="169"/>
      <c r="G7" s="150" t="s">
        <v>34</v>
      </c>
      <c r="H7" s="151"/>
      <c r="I7" s="12"/>
      <c r="J7" s="12"/>
    </row>
    <row r="8" spans="1:10" ht="27.75" customHeight="1" x14ac:dyDescent="0.3">
      <c r="A8" s="155" t="s">
        <v>24</v>
      </c>
      <c r="B8" s="10" t="s">
        <v>20</v>
      </c>
      <c r="C8" s="3">
        <v>0.61</v>
      </c>
      <c r="D8" s="3">
        <v>20</v>
      </c>
      <c r="E8" s="22" t="s">
        <v>35</v>
      </c>
      <c r="F8" s="5" t="e">
        <f>E8/0.85</f>
        <v>#VALUE!</v>
      </c>
      <c r="G8" s="13" t="s">
        <v>16</v>
      </c>
      <c r="H8" s="13" t="s">
        <v>16</v>
      </c>
      <c r="I8" s="13" t="s">
        <v>16</v>
      </c>
      <c r="J8" s="13" t="s">
        <v>16</v>
      </c>
    </row>
    <row r="9" spans="1:10" ht="27.75" customHeight="1" x14ac:dyDescent="0.3">
      <c r="A9" s="155"/>
      <c r="B9" s="10" t="s">
        <v>22</v>
      </c>
      <c r="C9" s="3">
        <v>0.78</v>
      </c>
      <c r="D9" s="3">
        <v>20</v>
      </c>
      <c r="E9" s="22" t="s">
        <v>35</v>
      </c>
      <c r="F9" s="5" t="e">
        <f>E9/0.85</f>
        <v>#VALUE!</v>
      </c>
      <c r="G9" s="13" t="s">
        <v>16</v>
      </c>
      <c r="H9" s="13" t="s">
        <v>16</v>
      </c>
      <c r="I9" s="13" t="s">
        <v>16</v>
      </c>
      <c r="J9" s="13" t="s">
        <v>16</v>
      </c>
    </row>
    <row r="10" spans="1:10" ht="13.5" customHeight="1" x14ac:dyDescent="0.3">
      <c r="A10" s="155"/>
      <c r="B10" s="157" t="s">
        <v>23</v>
      </c>
      <c r="C10" s="159">
        <v>0.93</v>
      </c>
      <c r="D10" s="159">
        <v>16</v>
      </c>
      <c r="E10" s="170" t="s">
        <v>16</v>
      </c>
      <c r="F10" s="170" t="s">
        <v>16</v>
      </c>
      <c r="G10" s="178" t="s">
        <v>35</v>
      </c>
      <c r="H10" s="180"/>
      <c r="I10" s="173" t="s">
        <v>26</v>
      </c>
      <c r="J10" s="174"/>
    </row>
    <row r="11" spans="1:10" ht="33.75" customHeight="1" thickBot="1" x14ac:dyDescent="0.35">
      <c r="A11" s="156"/>
      <c r="B11" s="158"/>
      <c r="C11" s="160"/>
      <c r="D11" s="160"/>
      <c r="E11" s="171"/>
      <c r="F11" s="171"/>
      <c r="G11" s="179"/>
      <c r="H11" s="172"/>
      <c r="I11" s="23" t="s">
        <v>35</v>
      </c>
      <c r="J11" s="21"/>
    </row>
    <row r="12" spans="1:10" ht="12.75" customHeight="1" x14ac:dyDescent="0.3">
      <c r="A12" s="15"/>
      <c r="B12" s="18"/>
      <c r="C12" s="19"/>
      <c r="D12" s="19"/>
      <c r="E12" s="19"/>
      <c r="F12" s="20"/>
      <c r="G12" s="20"/>
      <c r="H12" s="20"/>
      <c r="I12" s="19"/>
      <c r="J12" s="19"/>
    </row>
    <row r="13" spans="1:10" ht="12.75" customHeight="1" x14ac:dyDescent="0.3">
      <c r="A13" s="155" t="s">
        <v>32</v>
      </c>
      <c r="B13" s="175" t="s">
        <v>28</v>
      </c>
      <c r="C13" s="164">
        <v>0.85</v>
      </c>
      <c r="D13" s="164">
        <v>20</v>
      </c>
      <c r="E13" s="176" t="s">
        <v>35</v>
      </c>
      <c r="F13" s="163" t="e">
        <f>E13/0.55</f>
        <v>#VALUE!</v>
      </c>
      <c r="G13" s="161" t="s">
        <v>35</v>
      </c>
      <c r="H13" s="162" t="s">
        <v>16</v>
      </c>
      <c r="I13" s="177" t="s">
        <v>27</v>
      </c>
      <c r="J13" s="164"/>
    </row>
    <row r="14" spans="1:10" ht="21.75" customHeight="1" x14ac:dyDescent="0.3">
      <c r="A14" s="155"/>
      <c r="B14" s="175"/>
      <c r="C14" s="164"/>
      <c r="D14" s="164"/>
      <c r="E14" s="176"/>
      <c r="F14" s="163"/>
      <c r="G14" s="161"/>
      <c r="H14" s="163"/>
      <c r="I14" s="22" t="s">
        <v>35</v>
      </c>
      <c r="J14" s="3"/>
    </row>
    <row r="15" spans="1:10" ht="38.25" customHeight="1" x14ac:dyDescent="0.3">
      <c r="A15" s="155"/>
      <c r="B15" s="10" t="s">
        <v>29</v>
      </c>
      <c r="C15" s="3">
        <v>0.55000000000000004</v>
      </c>
      <c r="D15" s="3">
        <v>16</v>
      </c>
      <c r="E15" s="22" t="s">
        <v>35</v>
      </c>
      <c r="F15" s="5"/>
      <c r="G15" s="29" t="s">
        <v>35</v>
      </c>
      <c r="H15" s="5"/>
      <c r="I15" s="4" t="s">
        <v>16</v>
      </c>
      <c r="J15" s="4" t="s">
        <v>16</v>
      </c>
    </row>
    <row r="16" spans="1:10" ht="30.75" customHeight="1" x14ac:dyDescent="0.3">
      <c r="A16" s="155"/>
      <c r="B16" s="10" t="s">
        <v>31</v>
      </c>
      <c r="C16" s="3">
        <v>0.88</v>
      </c>
      <c r="D16" s="3">
        <v>20</v>
      </c>
      <c r="E16" s="22" t="s">
        <v>35</v>
      </c>
      <c r="F16" s="5"/>
      <c r="G16" s="6" t="s">
        <v>16</v>
      </c>
      <c r="H16" s="6" t="s">
        <v>16</v>
      </c>
      <c r="I16" s="4" t="s">
        <v>16</v>
      </c>
      <c r="J16" s="6" t="s">
        <v>16</v>
      </c>
    </row>
    <row r="17" spans="1:11" ht="28.5" customHeight="1" x14ac:dyDescent="0.3">
      <c r="A17" s="155"/>
      <c r="B17" s="157" t="s">
        <v>23</v>
      </c>
      <c r="C17" s="159">
        <v>0.93</v>
      </c>
      <c r="D17" s="159">
        <v>16</v>
      </c>
      <c r="E17" s="170" t="s">
        <v>16</v>
      </c>
      <c r="F17" s="170" t="s">
        <v>16</v>
      </c>
      <c r="G17" s="178" t="s">
        <v>35</v>
      </c>
      <c r="H17" s="180"/>
      <c r="I17" s="153" t="s">
        <v>33</v>
      </c>
      <c r="J17" s="154"/>
    </row>
    <row r="18" spans="1:11" ht="18.75" customHeight="1" thickBot="1" x14ac:dyDescent="0.35">
      <c r="A18" s="155"/>
      <c r="B18" s="158"/>
      <c r="C18" s="160"/>
      <c r="D18" s="160"/>
      <c r="E18" s="172"/>
      <c r="F18" s="172"/>
      <c r="G18" s="179"/>
      <c r="H18" s="172"/>
      <c r="I18" s="27" t="s">
        <v>35</v>
      </c>
      <c r="J18" s="28" t="e">
        <f>I18/0.93</f>
        <v>#VALUE!</v>
      </c>
    </row>
    <row r="19" spans="1:11" ht="18" customHeight="1" thickTop="1" x14ac:dyDescent="0.3">
      <c r="A19" s="15"/>
      <c r="B19" s="17"/>
      <c r="C19" s="16"/>
      <c r="D19" s="16"/>
      <c r="E19" s="24"/>
      <c r="F19" s="25"/>
      <c r="G19" s="26"/>
      <c r="H19" s="26"/>
      <c r="I19" s="24"/>
      <c r="J19" s="25"/>
    </row>
    <row r="20" spans="1:11" ht="32.25" customHeight="1" x14ac:dyDescent="0.3">
      <c r="B20" s="166" t="s">
        <v>17</v>
      </c>
      <c r="C20" s="166" t="s">
        <v>48</v>
      </c>
      <c r="D20" s="166" t="s">
        <v>0</v>
      </c>
      <c r="E20" s="12" t="s">
        <v>2</v>
      </c>
      <c r="F20" s="12" t="s">
        <v>1</v>
      </c>
      <c r="G20" s="12" t="s">
        <v>2</v>
      </c>
      <c r="H20" s="12" t="s">
        <v>1</v>
      </c>
      <c r="I20" s="12" t="s">
        <v>2</v>
      </c>
      <c r="J20" s="12" t="s">
        <v>1</v>
      </c>
    </row>
    <row r="21" spans="1:11" ht="46.5" customHeight="1" x14ac:dyDescent="0.3">
      <c r="B21" s="167"/>
      <c r="C21" s="167"/>
      <c r="D21" s="167"/>
      <c r="E21" s="168" t="s">
        <v>30</v>
      </c>
      <c r="F21" s="169"/>
      <c r="G21" s="168" t="s">
        <v>25</v>
      </c>
      <c r="H21" s="169"/>
      <c r="I21" s="168" t="s">
        <v>49</v>
      </c>
      <c r="J21" s="169"/>
    </row>
    <row r="22" spans="1:11" ht="19.5" customHeight="1" x14ac:dyDescent="0.3">
      <c r="A22" s="155" t="s">
        <v>32</v>
      </c>
      <c r="B22" s="31" t="s">
        <v>3</v>
      </c>
      <c r="C22" s="30" t="s">
        <v>36</v>
      </c>
      <c r="D22" s="11">
        <v>12</v>
      </c>
      <c r="E22" s="13" t="s">
        <v>38</v>
      </c>
      <c r="F22" s="5" t="e">
        <f>E22/3.66</f>
        <v>#VALUE!</v>
      </c>
      <c r="G22" s="13" t="s">
        <v>38</v>
      </c>
      <c r="H22" s="5" t="e">
        <f>G22/3.66</f>
        <v>#VALUE!</v>
      </c>
      <c r="I22" s="34" t="s">
        <v>38</v>
      </c>
      <c r="J22" s="5" t="e">
        <f t="shared" ref="J22:J27" si="0">I22/3.05</f>
        <v>#VALUE!</v>
      </c>
    </row>
    <row r="23" spans="1:11" ht="18" customHeight="1" x14ac:dyDescent="0.3">
      <c r="A23" s="155"/>
      <c r="B23" s="31" t="s">
        <v>4</v>
      </c>
      <c r="C23" s="30" t="s">
        <v>37</v>
      </c>
      <c r="D23" s="11">
        <v>60</v>
      </c>
      <c r="E23" s="32" t="s">
        <v>38</v>
      </c>
      <c r="F23" s="5" t="e">
        <f>E23/3.66</f>
        <v>#VALUE!</v>
      </c>
      <c r="G23" s="32" t="s">
        <v>38</v>
      </c>
      <c r="H23" s="5" t="e">
        <f>G23/3.66</f>
        <v>#VALUE!</v>
      </c>
      <c r="I23" s="33" t="s">
        <v>38</v>
      </c>
      <c r="J23" s="5" t="e">
        <f t="shared" si="0"/>
        <v>#VALUE!</v>
      </c>
      <c r="K23" s="8"/>
    </row>
    <row r="24" spans="1:11" x14ac:dyDescent="0.3">
      <c r="A24" s="155"/>
      <c r="B24" s="2" t="s">
        <v>5</v>
      </c>
      <c r="C24" s="4" t="s">
        <v>40</v>
      </c>
      <c r="D24" s="3">
        <v>45</v>
      </c>
      <c r="E24" s="14" t="s">
        <v>38</v>
      </c>
      <c r="F24" s="6" t="e">
        <f t="shared" ref="F24:H27" si="1">E24/3.05</f>
        <v>#VALUE!</v>
      </c>
      <c r="G24" s="6" t="s">
        <v>38</v>
      </c>
      <c r="H24" s="6" t="e">
        <f t="shared" si="1"/>
        <v>#VALUE!</v>
      </c>
      <c r="I24" s="14" t="s">
        <v>38</v>
      </c>
      <c r="J24" s="5" t="e">
        <f t="shared" si="0"/>
        <v>#VALUE!</v>
      </c>
      <c r="K24" s="9"/>
    </row>
    <row r="25" spans="1:11" x14ac:dyDescent="0.3">
      <c r="A25" s="155"/>
      <c r="B25" s="2" t="s">
        <v>6</v>
      </c>
      <c r="C25" s="4" t="s">
        <v>41</v>
      </c>
      <c r="D25" s="3">
        <v>12</v>
      </c>
      <c r="E25" s="14" t="s">
        <v>38</v>
      </c>
      <c r="F25" s="6" t="e">
        <f t="shared" si="1"/>
        <v>#VALUE!</v>
      </c>
      <c r="G25" s="6" t="s">
        <v>38</v>
      </c>
      <c r="H25" s="6" t="e">
        <f t="shared" si="1"/>
        <v>#VALUE!</v>
      </c>
      <c r="I25" s="14" t="s">
        <v>38</v>
      </c>
      <c r="J25" s="5" t="e">
        <f t="shared" si="0"/>
        <v>#VALUE!</v>
      </c>
      <c r="K25" s="9"/>
    </row>
    <row r="26" spans="1:11" x14ac:dyDescent="0.3">
      <c r="A26" s="155"/>
      <c r="B26" s="2" t="s">
        <v>7</v>
      </c>
      <c r="C26" s="4" t="s">
        <v>42</v>
      </c>
      <c r="D26" s="3">
        <v>22</v>
      </c>
      <c r="E26" s="14" t="s">
        <v>38</v>
      </c>
      <c r="F26" s="6" t="e">
        <f t="shared" si="1"/>
        <v>#VALUE!</v>
      </c>
      <c r="G26" s="6" t="s">
        <v>38</v>
      </c>
      <c r="H26" s="6" t="e">
        <f t="shared" si="1"/>
        <v>#VALUE!</v>
      </c>
      <c r="I26" s="14" t="s">
        <v>38</v>
      </c>
      <c r="J26" s="5" t="e">
        <f t="shared" si="0"/>
        <v>#VALUE!</v>
      </c>
      <c r="K26" s="9"/>
    </row>
    <row r="27" spans="1:11" x14ac:dyDescent="0.3">
      <c r="A27" s="155"/>
      <c r="B27" s="2" t="s">
        <v>8</v>
      </c>
      <c r="C27" s="4" t="s">
        <v>43</v>
      </c>
      <c r="D27" s="3">
        <v>66</v>
      </c>
      <c r="E27" s="14" t="s">
        <v>38</v>
      </c>
      <c r="F27" s="6" t="e">
        <f t="shared" si="1"/>
        <v>#VALUE!</v>
      </c>
      <c r="G27" s="6" t="s">
        <v>38</v>
      </c>
      <c r="H27" s="6" t="e">
        <f t="shared" si="1"/>
        <v>#VALUE!</v>
      </c>
      <c r="I27" s="14" t="s">
        <v>38</v>
      </c>
      <c r="J27" s="5" t="e">
        <f t="shared" si="0"/>
        <v>#VALUE!</v>
      </c>
      <c r="K27" s="9"/>
    </row>
    <row r="28" spans="1:11" x14ac:dyDescent="0.3">
      <c r="A28" s="155"/>
      <c r="B28" s="2" t="s">
        <v>9</v>
      </c>
      <c r="C28" s="3">
        <v>3050</v>
      </c>
      <c r="D28" s="3">
        <v>40</v>
      </c>
      <c r="E28" s="14" t="s">
        <v>39</v>
      </c>
      <c r="F28" s="6" t="s">
        <v>39</v>
      </c>
      <c r="G28" s="6" t="s">
        <v>38</v>
      </c>
      <c r="H28" s="5" t="e">
        <f t="shared" ref="H28:H29" si="2">G28/3.66</f>
        <v>#VALUE!</v>
      </c>
      <c r="I28" s="13" t="s">
        <v>16</v>
      </c>
      <c r="J28" s="3" t="s">
        <v>16</v>
      </c>
      <c r="K28" s="9"/>
    </row>
    <row r="29" spans="1:11" x14ac:dyDescent="0.3">
      <c r="A29" s="155"/>
      <c r="B29" s="2" t="s">
        <v>14</v>
      </c>
      <c r="C29" s="4" t="s">
        <v>43</v>
      </c>
      <c r="D29" s="3">
        <v>50</v>
      </c>
      <c r="E29" s="14" t="s">
        <v>39</v>
      </c>
      <c r="F29" s="6" t="s">
        <v>39</v>
      </c>
      <c r="G29" s="6" t="s">
        <v>38</v>
      </c>
      <c r="H29" s="5" t="e">
        <f t="shared" si="2"/>
        <v>#VALUE!</v>
      </c>
      <c r="I29" s="14" t="s">
        <v>38</v>
      </c>
      <c r="J29" s="5" t="e">
        <f t="shared" ref="J29:J31" si="3">I29/3.05</f>
        <v>#VALUE!</v>
      </c>
      <c r="K29" s="9"/>
    </row>
    <row r="30" spans="1:11" x14ac:dyDescent="0.3">
      <c r="A30" s="155"/>
      <c r="B30" s="2" t="s">
        <v>15</v>
      </c>
      <c r="C30" s="4" t="s">
        <v>44</v>
      </c>
      <c r="D30" s="3">
        <v>20</v>
      </c>
      <c r="E30" s="14" t="s">
        <v>39</v>
      </c>
      <c r="F30" s="6" t="s">
        <v>39</v>
      </c>
      <c r="G30" s="6" t="s">
        <v>38</v>
      </c>
      <c r="H30" s="6" t="e">
        <f t="shared" ref="H30:H33" si="4">G30/3.05</f>
        <v>#VALUE!</v>
      </c>
      <c r="I30" s="14" t="s">
        <v>38</v>
      </c>
      <c r="J30" s="5" t="e">
        <f t="shared" si="3"/>
        <v>#VALUE!</v>
      </c>
      <c r="K30" s="9"/>
    </row>
    <row r="31" spans="1:11" x14ac:dyDescent="0.3">
      <c r="A31" s="155"/>
      <c r="B31" s="2" t="s">
        <v>10</v>
      </c>
      <c r="C31" s="4" t="s">
        <v>45</v>
      </c>
      <c r="D31" s="3">
        <v>30</v>
      </c>
      <c r="E31" s="14" t="s">
        <v>39</v>
      </c>
      <c r="F31" s="6" t="s">
        <v>39</v>
      </c>
      <c r="G31" s="6" t="s">
        <v>38</v>
      </c>
      <c r="H31" s="6" t="e">
        <f t="shared" si="4"/>
        <v>#VALUE!</v>
      </c>
      <c r="I31" s="14" t="s">
        <v>38</v>
      </c>
      <c r="J31" s="5" t="e">
        <f t="shared" si="3"/>
        <v>#VALUE!</v>
      </c>
      <c r="K31" s="9"/>
    </row>
    <row r="32" spans="1:11" x14ac:dyDescent="0.3">
      <c r="A32" s="155"/>
      <c r="B32" s="2" t="s">
        <v>11</v>
      </c>
      <c r="C32" s="4" t="s">
        <v>46</v>
      </c>
      <c r="D32" s="3">
        <v>22</v>
      </c>
      <c r="E32" s="14" t="s">
        <v>39</v>
      </c>
      <c r="F32" s="6" t="s">
        <v>39</v>
      </c>
      <c r="G32" s="6" t="s">
        <v>38</v>
      </c>
      <c r="H32" s="6" t="e">
        <f t="shared" si="4"/>
        <v>#VALUE!</v>
      </c>
      <c r="I32" s="14" t="s">
        <v>38</v>
      </c>
      <c r="J32" s="5" t="e">
        <f>I32/3.66</f>
        <v>#VALUE!</v>
      </c>
      <c r="K32" s="9"/>
    </row>
    <row r="33" spans="1:11" ht="28.8" x14ac:dyDescent="0.3">
      <c r="A33" s="155"/>
      <c r="B33" s="1" t="s">
        <v>19</v>
      </c>
      <c r="C33" s="3">
        <v>3050</v>
      </c>
      <c r="D33" s="3">
        <v>38</v>
      </c>
      <c r="E33" s="14" t="s">
        <v>39</v>
      </c>
      <c r="F33" s="6" t="s">
        <v>39</v>
      </c>
      <c r="G33" s="6" t="s">
        <v>38</v>
      </c>
      <c r="H33" s="6" t="e">
        <f t="shared" si="4"/>
        <v>#VALUE!</v>
      </c>
      <c r="I33" s="14" t="s">
        <v>39</v>
      </c>
      <c r="J33" s="6" t="s">
        <v>16</v>
      </c>
      <c r="K33" s="9"/>
    </row>
    <row r="34" spans="1:11" x14ac:dyDescent="0.3">
      <c r="A34" s="155"/>
      <c r="B34" s="2" t="s">
        <v>12</v>
      </c>
      <c r="C34" s="4" t="s">
        <v>47</v>
      </c>
      <c r="D34" s="3">
        <v>12</v>
      </c>
      <c r="E34" s="14" t="s">
        <v>39</v>
      </c>
      <c r="F34" s="6" t="s">
        <v>39</v>
      </c>
      <c r="G34" s="6" t="s">
        <v>38</v>
      </c>
      <c r="H34" s="5" t="e">
        <f t="shared" ref="H34:H35" si="5">G34/3.66</f>
        <v>#VALUE!</v>
      </c>
      <c r="I34" s="14" t="s">
        <v>38</v>
      </c>
      <c r="J34" s="5" t="e">
        <f t="shared" ref="J34" si="6">I34/3.66</f>
        <v>#VALUE!</v>
      </c>
      <c r="K34" s="9"/>
    </row>
    <row r="35" spans="1:11" x14ac:dyDescent="0.3">
      <c r="A35" s="155"/>
      <c r="B35" s="2" t="s">
        <v>13</v>
      </c>
      <c r="C35" s="4" t="s">
        <v>50</v>
      </c>
      <c r="D35" s="3">
        <v>50</v>
      </c>
      <c r="E35" s="14" t="s">
        <v>39</v>
      </c>
      <c r="F35" s="14" t="s">
        <v>39</v>
      </c>
      <c r="G35" s="6" t="s">
        <v>38</v>
      </c>
      <c r="H35" s="5" t="e">
        <f t="shared" si="5"/>
        <v>#VALUE!</v>
      </c>
      <c r="I35" s="3" t="s">
        <v>16</v>
      </c>
      <c r="J35" s="5" t="s">
        <v>16</v>
      </c>
      <c r="K35" s="9"/>
    </row>
    <row r="37" spans="1:11" ht="15" x14ac:dyDescent="0.25">
      <c r="B37" s="165"/>
      <c r="C37" s="165"/>
      <c r="D37" s="165"/>
      <c r="E37" s="165"/>
      <c r="F37" s="165"/>
      <c r="G37" s="165"/>
      <c r="H37" s="165"/>
      <c r="I37" s="165"/>
      <c r="J37" s="165"/>
    </row>
  </sheetData>
  <mergeCells count="43">
    <mergeCell ref="A22:A35"/>
    <mergeCell ref="G17:G18"/>
    <mergeCell ref="H17:H18"/>
    <mergeCell ref="E21:F21"/>
    <mergeCell ref="G21:H21"/>
    <mergeCell ref="B20:B21"/>
    <mergeCell ref="C20:C21"/>
    <mergeCell ref="B37:J37"/>
    <mergeCell ref="D20:D21"/>
    <mergeCell ref="I21:J21"/>
    <mergeCell ref="E7:F7"/>
    <mergeCell ref="A13:A18"/>
    <mergeCell ref="F10:F11"/>
    <mergeCell ref="E10:E11"/>
    <mergeCell ref="E17:E18"/>
    <mergeCell ref="F17:F18"/>
    <mergeCell ref="I10:J10"/>
    <mergeCell ref="B13:B14"/>
    <mergeCell ref="E13:E14"/>
    <mergeCell ref="F13:F14"/>
    <mergeCell ref="I13:J13"/>
    <mergeCell ref="G10:G11"/>
    <mergeCell ref="H10:H11"/>
    <mergeCell ref="I17:J17"/>
    <mergeCell ref="A8:A11"/>
    <mergeCell ref="B10:B11"/>
    <mergeCell ref="C10:C11"/>
    <mergeCell ref="D10:D11"/>
    <mergeCell ref="G13:G14"/>
    <mergeCell ref="H13:H14"/>
    <mergeCell ref="B17:B18"/>
    <mergeCell ref="C13:C14"/>
    <mergeCell ref="D13:D14"/>
    <mergeCell ref="C17:C18"/>
    <mergeCell ref="D17:D18"/>
    <mergeCell ref="B1:J1"/>
    <mergeCell ref="B2:J2"/>
    <mergeCell ref="B3:J3"/>
    <mergeCell ref="B6:B7"/>
    <mergeCell ref="D6:D7"/>
    <mergeCell ref="G7:H7"/>
    <mergeCell ref="C6:C7"/>
    <mergeCell ref="B5:J5"/>
  </mergeCells>
  <pageMargins left="0.19685039370078741" right="0.1875" top="0.17708333333333334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view="pageLayout" topLeftCell="A13" workbookViewId="0">
      <selection activeCell="I21" sqref="I21"/>
    </sheetView>
  </sheetViews>
  <sheetFormatPr defaultColWidth="9.109375" defaultRowHeight="13.8" x14ac:dyDescent="0.25"/>
  <cols>
    <col min="1" max="1" width="9.109375" style="35"/>
    <col min="2" max="2" width="3.109375" style="35" customWidth="1"/>
    <col min="3" max="3" width="9.109375" style="35"/>
    <col min="4" max="4" width="11.109375" style="35" customWidth="1"/>
    <col min="5" max="5" width="4.5546875" style="35" customWidth="1"/>
    <col min="6" max="6" width="4.6640625" style="35" customWidth="1"/>
    <col min="7" max="10" width="8.6640625" style="35" customWidth="1"/>
    <col min="11" max="28" width="3.6640625" style="35" customWidth="1"/>
    <col min="29" max="16384" width="9.109375" style="35"/>
  </cols>
  <sheetData>
    <row r="1" spans="2:28" ht="24.75" customHeight="1" x14ac:dyDescent="0.3">
      <c r="B1" s="211" t="s">
        <v>52</v>
      </c>
      <c r="C1" s="212"/>
      <c r="D1" s="213"/>
      <c r="E1" s="200" t="s">
        <v>97</v>
      </c>
      <c r="F1" s="198" t="s">
        <v>66</v>
      </c>
      <c r="G1" s="192" t="s">
        <v>71</v>
      </c>
      <c r="H1" s="193"/>
      <c r="I1" s="194" t="s">
        <v>72</v>
      </c>
      <c r="J1" s="195"/>
      <c r="K1" s="203" t="s">
        <v>69</v>
      </c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5" t="s">
        <v>70</v>
      </c>
      <c r="AA1" s="206"/>
      <c r="AB1" s="207"/>
    </row>
    <row r="2" spans="2:28" ht="44.4" customHeight="1" thickBot="1" x14ac:dyDescent="0.3">
      <c r="B2" s="214"/>
      <c r="C2" s="215"/>
      <c r="D2" s="216"/>
      <c r="E2" s="201"/>
      <c r="F2" s="199"/>
      <c r="G2" s="64" t="s">
        <v>68</v>
      </c>
      <c r="H2" s="36" t="s">
        <v>1</v>
      </c>
      <c r="I2" s="37" t="s">
        <v>68</v>
      </c>
      <c r="J2" s="38" t="s">
        <v>1</v>
      </c>
      <c r="K2" s="39" t="s">
        <v>94</v>
      </c>
      <c r="L2" s="40" t="s">
        <v>62</v>
      </c>
      <c r="M2" s="40" t="s">
        <v>51</v>
      </c>
      <c r="N2" s="40" t="s">
        <v>58</v>
      </c>
      <c r="O2" s="40" t="s">
        <v>95</v>
      </c>
      <c r="P2" s="40" t="s">
        <v>56</v>
      </c>
      <c r="Q2" s="40" t="s">
        <v>57</v>
      </c>
      <c r="R2" s="40" t="s">
        <v>53</v>
      </c>
      <c r="S2" s="41" t="s">
        <v>59</v>
      </c>
      <c r="T2" s="40" t="s">
        <v>54</v>
      </c>
      <c r="U2" s="89" t="s">
        <v>96</v>
      </c>
      <c r="V2" s="40" t="s">
        <v>55</v>
      </c>
      <c r="W2" s="67" t="s">
        <v>60</v>
      </c>
      <c r="X2" s="67" t="s">
        <v>93</v>
      </c>
      <c r="Y2" s="67" t="s">
        <v>25</v>
      </c>
      <c r="Z2" s="75" t="s">
        <v>63</v>
      </c>
      <c r="AA2" s="76" t="s">
        <v>61</v>
      </c>
      <c r="AB2" s="77" t="s">
        <v>64</v>
      </c>
    </row>
    <row r="3" spans="2:28" ht="39" customHeight="1" x14ac:dyDescent="0.25">
      <c r="B3" s="208" t="s">
        <v>24</v>
      </c>
      <c r="C3" s="196" t="s">
        <v>87</v>
      </c>
      <c r="D3" s="197"/>
      <c r="E3" s="68">
        <v>0.69</v>
      </c>
      <c r="F3" s="65">
        <v>20</v>
      </c>
      <c r="G3" s="79">
        <v>290</v>
      </c>
      <c r="H3" s="85">
        <f>G3/E3</f>
        <v>420.28985507246381</v>
      </c>
      <c r="I3" s="74" t="s">
        <v>67</v>
      </c>
      <c r="J3" s="82" t="s">
        <v>67</v>
      </c>
      <c r="K3" s="124" t="s">
        <v>39</v>
      </c>
      <c r="L3" s="92"/>
      <c r="M3" s="90"/>
      <c r="N3" s="125" t="s">
        <v>39</v>
      </c>
      <c r="O3" s="125" t="s">
        <v>39</v>
      </c>
      <c r="P3" s="125" t="s">
        <v>39</v>
      </c>
      <c r="Q3" s="125" t="s">
        <v>39</v>
      </c>
      <c r="R3" s="91"/>
      <c r="S3" s="125" t="s">
        <v>39</v>
      </c>
      <c r="T3" s="125" t="s">
        <v>39</v>
      </c>
      <c r="U3" s="125" t="s">
        <v>39</v>
      </c>
      <c r="V3" s="90"/>
      <c r="W3" s="111"/>
      <c r="X3" s="126" t="s">
        <v>39</v>
      </c>
      <c r="Y3" s="127" t="s">
        <v>39</v>
      </c>
      <c r="Z3" s="112"/>
      <c r="AA3" s="110"/>
      <c r="AB3" s="113"/>
    </row>
    <row r="4" spans="2:28" ht="26.25" customHeight="1" x14ac:dyDescent="0.25">
      <c r="B4" s="209"/>
      <c r="C4" s="226" t="s">
        <v>82</v>
      </c>
      <c r="D4" s="227"/>
      <c r="E4" s="69">
        <v>0.78</v>
      </c>
      <c r="F4" s="78">
        <v>20</v>
      </c>
      <c r="G4" s="81">
        <v>330</v>
      </c>
      <c r="H4" s="84">
        <f t="shared" ref="H4:H5" si="0">G4/E4</f>
        <v>423.07692307692304</v>
      </c>
      <c r="I4" s="52" t="s">
        <v>67</v>
      </c>
      <c r="J4" s="84" t="s">
        <v>67</v>
      </c>
      <c r="K4" s="128" t="s">
        <v>39</v>
      </c>
      <c r="L4" s="95"/>
      <c r="M4" s="129" t="s">
        <v>39</v>
      </c>
      <c r="N4" s="114"/>
      <c r="O4" s="114"/>
      <c r="P4" s="114"/>
      <c r="Q4" s="114"/>
      <c r="R4" s="129" t="s">
        <v>39</v>
      </c>
      <c r="S4" s="95"/>
      <c r="T4" s="130" t="s">
        <v>39</v>
      </c>
      <c r="U4" s="130" t="s">
        <v>39</v>
      </c>
      <c r="V4" s="95"/>
      <c r="W4" s="100"/>
      <c r="X4" s="100"/>
      <c r="Y4" s="131" t="s">
        <v>39</v>
      </c>
      <c r="Z4" s="101"/>
      <c r="AA4" s="103"/>
      <c r="AB4" s="102"/>
    </row>
    <row r="5" spans="2:28" ht="27.6" customHeight="1" thickBot="1" x14ac:dyDescent="0.3">
      <c r="B5" s="210"/>
      <c r="C5" s="228" t="s">
        <v>92</v>
      </c>
      <c r="D5" s="229"/>
      <c r="E5" s="70">
        <v>0.92</v>
      </c>
      <c r="F5" s="66">
        <v>16</v>
      </c>
      <c r="G5" s="80">
        <v>535</v>
      </c>
      <c r="H5" s="86">
        <f t="shared" si="0"/>
        <v>581.52173913043475</v>
      </c>
      <c r="I5" s="80">
        <v>595</v>
      </c>
      <c r="J5" s="83">
        <f t="shared" ref="J5" si="1">I5/E5</f>
        <v>646.73913043478262</v>
      </c>
      <c r="K5" s="105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7"/>
      <c r="X5" s="107"/>
      <c r="Y5" s="132" t="s">
        <v>39</v>
      </c>
      <c r="Z5" s="133" t="s">
        <v>39</v>
      </c>
      <c r="AA5" s="134" t="s">
        <v>39</v>
      </c>
      <c r="AB5" s="135" t="s">
        <v>39</v>
      </c>
    </row>
    <row r="6" spans="2:28" ht="39" customHeight="1" x14ac:dyDescent="0.25">
      <c r="B6" s="221" t="s">
        <v>32</v>
      </c>
      <c r="C6" s="230" t="s">
        <v>83</v>
      </c>
      <c r="D6" s="231"/>
      <c r="E6" s="71">
        <v>0.85</v>
      </c>
      <c r="F6" s="61">
        <v>20</v>
      </c>
      <c r="G6" s="43">
        <v>390</v>
      </c>
      <c r="H6" s="58">
        <f>G6/E6</f>
        <v>458.8235294117647</v>
      </c>
      <c r="I6" s="43" t="s">
        <v>67</v>
      </c>
      <c r="J6" s="56" t="s">
        <v>67</v>
      </c>
      <c r="K6" s="93"/>
      <c r="L6" s="125" t="s">
        <v>39</v>
      </c>
      <c r="M6" s="125" t="s">
        <v>39</v>
      </c>
      <c r="N6" s="125" t="s">
        <v>39</v>
      </c>
      <c r="O6" s="125" t="s">
        <v>39</v>
      </c>
      <c r="P6" s="125" t="s">
        <v>39</v>
      </c>
      <c r="Q6" s="125" t="s">
        <v>39</v>
      </c>
      <c r="R6" s="125" t="s">
        <v>39</v>
      </c>
      <c r="S6" s="125" t="s">
        <v>39</v>
      </c>
      <c r="T6" s="125" t="s">
        <v>39</v>
      </c>
      <c r="U6" s="125" t="s">
        <v>39</v>
      </c>
      <c r="V6" s="125" t="s">
        <v>39</v>
      </c>
      <c r="W6" s="125" t="s">
        <v>39</v>
      </c>
      <c r="X6" s="125" t="s">
        <v>39</v>
      </c>
      <c r="Y6" s="127" t="s">
        <v>39</v>
      </c>
      <c r="Z6" s="122"/>
      <c r="AA6" s="136" t="s">
        <v>39</v>
      </c>
      <c r="AB6" s="113"/>
    </row>
    <row r="7" spans="2:28" ht="25.5" customHeight="1" x14ac:dyDescent="0.25">
      <c r="B7" s="222"/>
      <c r="C7" s="219" t="s">
        <v>84</v>
      </c>
      <c r="D7" s="220"/>
      <c r="E7" s="72">
        <v>1.08</v>
      </c>
      <c r="F7" s="62">
        <v>16</v>
      </c>
      <c r="G7" s="43">
        <v>695</v>
      </c>
      <c r="H7" s="59">
        <f>G7/E7</f>
        <v>643.51851851851848</v>
      </c>
      <c r="I7" s="43" t="s">
        <v>67</v>
      </c>
      <c r="J7" s="51" t="s">
        <v>67</v>
      </c>
      <c r="K7" s="99"/>
      <c r="L7" s="103"/>
      <c r="M7" s="103"/>
      <c r="N7" s="95"/>
      <c r="O7" s="103"/>
      <c r="P7" s="103"/>
      <c r="Q7" s="103"/>
      <c r="R7" s="95"/>
      <c r="S7" s="130" t="s">
        <v>39</v>
      </c>
      <c r="T7" s="130" t="s">
        <v>39</v>
      </c>
      <c r="U7" s="130" t="s">
        <v>39</v>
      </c>
      <c r="V7" s="130" t="s">
        <v>39</v>
      </c>
      <c r="W7" s="130" t="s">
        <v>39</v>
      </c>
      <c r="X7" s="130" t="s">
        <v>39</v>
      </c>
      <c r="Y7" s="138" t="s">
        <v>39</v>
      </c>
      <c r="Z7" s="94"/>
      <c r="AA7" s="137" t="s">
        <v>39</v>
      </c>
      <c r="AB7" s="102"/>
    </row>
    <row r="8" spans="2:28" ht="27.75" customHeight="1" x14ac:dyDescent="0.25">
      <c r="B8" s="222"/>
      <c r="C8" s="181" t="s">
        <v>86</v>
      </c>
      <c r="D8" s="182"/>
      <c r="E8" s="72">
        <v>0.87</v>
      </c>
      <c r="F8" s="62">
        <v>20</v>
      </c>
      <c r="G8" s="43">
        <v>405</v>
      </c>
      <c r="H8" s="59">
        <f>G8/E8</f>
        <v>465.51724137931035</v>
      </c>
      <c r="I8" s="43" t="s">
        <v>67</v>
      </c>
      <c r="J8" s="51" t="s">
        <v>67</v>
      </c>
      <c r="K8" s="101"/>
      <c r="L8" s="103"/>
      <c r="M8" s="95"/>
      <c r="N8" s="95"/>
      <c r="O8" s="103"/>
      <c r="P8" s="129" t="s">
        <v>39</v>
      </c>
      <c r="Q8" s="95"/>
      <c r="R8" s="129" t="s">
        <v>39</v>
      </c>
      <c r="S8" s="129" t="s">
        <v>39</v>
      </c>
      <c r="T8" s="129" t="s">
        <v>39</v>
      </c>
      <c r="U8" s="129" t="s">
        <v>39</v>
      </c>
      <c r="V8" s="129" t="s">
        <v>39</v>
      </c>
      <c r="W8" s="129" t="s">
        <v>39</v>
      </c>
      <c r="X8" s="129" t="s">
        <v>39</v>
      </c>
      <c r="Y8" s="97"/>
      <c r="Z8" s="123"/>
      <c r="AA8" s="103"/>
      <c r="AB8" s="102"/>
    </row>
    <row r="9" spans="2:28" ht="27.75" customHeight="1" x14ac:dyDescent="0.25">
      <c r="B9" s="222"/>
      <c r="C9" s="181" t="s">
        <v>100</v>
      </c>
      <c r="D9" s="182"/>
      <c r="E9" s="116">
        <v>0.54</v>
      </c>
      <c r="F9" s="117">
        <v>16</v>
      </c>
      <c r="G9" s="52"/>
      <c r="H9" s="59"/>
      <c r="I9" s="121"/>
      <c r="J9" s="51"/>
      <c r="K9" s="101"/>
      <c r="L9" s="118"/>
      <c r="M9" s="119"/>
      <c r="N9" s="119"/>
      <c r="O9" s="118"/>
      <c r="P9" s="119"/>
      <c r="Q9" s="119"/>
      <c r="R9" s="119"/>
      <c r="S9" s="119"/>
      <c r="T9" s="129" t="s">
        <v>39</v>
      </c>
      <c r="U9" s="119"/>
      <c r="V9" s="119"/>
      <c r="W9" s="120"/>
      <c r="X9" s="120"/>
      <c r="Y9" s="131" t="s">
        <v>39</v>
      </c>
      <c r="Z9" s="101"/>
      <c r="AA9" s="130" t="s">
        <v>39</v>
      </c>
      <c r="AB9" s="102"/>
    </row>
    <row r="10" spans="2:28" ht="34.950000000000003" customHeight="1" thickBot="1" x14ac:dyDescent="0.3">
      <c r="B10" s="223"/>
      <c r="C10" s="217" t="s">
        <v>85</v>
      </c>
      <c r="D10" s="218"/>
      <c r="E10" s="73">
        <v>0.93</v>
      </c>
      <c r="F10" s="63">
        <v>16</v>
      </c>
      <c r="G10" s="45">
        <v>625</v>
      </c>
      <c r="H10" s="57">
        <f>G10/E10</f>
        <v>672.04301075268813</v>
      </c>
      <c r="I10" s="45">
        <v>735</v>
      </c>
      <c r="J10" s="55">
        <f>I10/E10</f>
        <v>790.32258064516122</v>
      </c>
      <c r="K10" s="105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7"/>
      <c r="X10" s="107"/>
      <c r="Y10" s="131" t="s">
        <v>39</v>
      </c>
      <c r="Z10" s="135" t="s">
        <v>39</v>
      </c>
      <c r="AA10" s="130" t="s">
        <v>39</v>
      </c>
      <c r="AB10" s="145" t="s">
        <v>39</v>
      </c>
    </row>
    <row r="11" spans="2:28" ht="46.2" customHeight="1" thickBot="1" x14ac:dyDescent="0.3">
      <c r="B11" s="185" t="s">
        <v>98</v>
      </c>
      <c r="C11" s="186"/>
      <c r="D11" s="186"/>
      <c r="E11" s="187"/>
      <c r="F11" s="115" t="s">
        <v>99</v>
      </c>
      <c r="G11" s="46" t="s">
        <v>68</v>
      </c>
      <c r="H11" s="47" t="s">
        <v>65</v>
      </c>
      <c r="I11" s="48" t="s">
        <v>68</v>
      </c>
      <c r="J11" s="38" t="s">
        <v>65</v>
      </c>
      <c r="K11" s="39" t="s">
        <v>94</v>
      </c>
      <c r="L11" s="40" t="s">
        <v>62</v>
      </c>
      <c r="M11" s="40" t="s">
        <v>51</v>
      </c>
      <c r="N11" s="40" t="s">
        <v>58</v>
      </c>
      <c r="O11" s="40" t="s">
        <v>95</v>
      </c>
      <c r="P11" s="40" t="s">
        <v>56</v>
      </c>
      <c r="Q11" s="40" t="s">
        <v>57</v>
      </c>
      <c r="R11" s="40" t="s">
        <v>53</v>
      </c>
      <c r="S11" s="41" t="s">
        <v>59</v>
      </c>
      <c r="T11" s="40" t="s">
        <v>54</v>
      </c>
      <c r="U11" s="89" t="s">
        <v>96</v>
      </c>
      <c r="V11" s="40" t="s">
        <v>55</v>
      </c>
      <c r="W11" s="67" t="s">
        <v>60</v>
      </c>
      <c r="X11" s="67" t="s">
        <v>93</v>
      </c>
      <c r="Y11" s="67" t="s">
        <v>25</v>
      </c>
      <c r="Z11" s="75" t="s">
        <v>63</v>
      </c>
      <c r="AA11" s="76" t="s">
        <v>61</v>
      </c>
      <c r="AB11" s="77" t="s">
        <v>64</v>
      </c>
    </row>
    <row r="12" spans="2:28" ht="18" customHeight="1" x14ac:dyDescent="0.25">
      <c r="B12" s="188" t="s">
        <v>32</v>
      </c>
      <c r="C12" s="183" t="s">
        <v>90</v>
      </c>
      <c r="D12" s="184"/>
      <c r="E12" s="184"/>
      <c r="F12" s="61">
        <v>12</v>
      </c>
      <c r="G12" s="42">
        <v>1100</v>
      </c>
      <c r="H12" s="49">
        <f>G12/3.6</f>
        <v>305.55555555555554</v>
      </c>
      <c r="I12" s="42">
        <v>1310</v>
      </c>
      <c r="J12" s="50">
        <f>I12/3.6</f>
        <v>363.88888888888886</v>
      </c>
      <c r="K12" s="93"/>
      <c r="L12" s="91"/>
      <c r="M12" s="94"/>
      <c r="N12" s="91"/>
      <c r="O12" s="91"/>
      <c r="P12" s="91"/>
      <c r="Q12" s="94"/>
      <c r="R12" s="91"/>
      <c r="S12" s="94"/>
      <c r="T12" s="95"/>
      <c r="U12" s="91"/>
      <c r="V12" s="94"/>
      <c r="W12" s="91"/>
      <c r="X12" s="96"/>
      <c r="Y12" s="131" t="s">
        <v>39</v>
      </c>
      <c r="Z12" s="124" t="s">
        <v>39</v>
      </c>
      <c r="AA12" s="139" t="s">
        <v>39</v>
      </c>
      <c r="AB12" s="98"/>
    </row>
    <row r="13" spans="2:28" ht="14.25" customHeight="1" x14ac:dyDescent="0.25">
      <c r="B13" s="188"/>
      <c r="C13" s="190" t="s">
        <v>73</v>
      </c>
      <c r="D13" s="191"/>
      <c r="E13" s="191"/>
      <c r="F13" s="62">
        <v>36</v>
      </c>
      <c r="G13" s="87">
        <v>365</v>
      </c>
      <c r="H13" s="88">
        <f>G13/3</f>
        <v>121.66666666666667</v>
      </c>
      <c r="I13" s="87">
        <v>410</v>
      </c>
      <c r="J13" s="51">
        <f t="shared" ref="J13:J20" si="2">I13/3</f>
        <v>136.66666666666666</v>
      </c>
      <c r="K13" s="140" t="s">
        <v>39</v>
      </c>
      <c r="L13" s="141" t="s">
        <v>39</v>
      </c>
      <c r="M13" s="141" t="s">
        <v>39</v>
      </c>
      <c r="N13" s="141" t="s">
        <v>39</v>
      </c>
      <c r="O13" s="141" t="s">
        <v>39</v>
      </c>
      <c r="P13" s="141" t="s">
        <v>39</v>
      </c>
      <c r="Q13" s="141" t="s">
        <v>39</v>
      </c>
      <c r="R13" s="141" t="s">
        <v>39</v>
      </c>
      <c r="S13" s="141" t="s">
        <v>39</v>
      </c>
      <c r="T13" s="141" t="s">
        <v>39</v>
      </c>
      <c r="U13" s="141" t="s">
        <v>39</v>
      </c>
      <c r="V13" s="141" t="s">
        <v>39</v>
      </c>
      <c r="W13" s="141" t="s">
        <v>39</v>
      </c>
      <c r="X13" s="141" t="s">
        <v>39</v>
      </c>
      <c r="Y13" s="142" t="s">
        <v>39</v>
      </c>
      <c r="Z13" s="140" t="s">
        <v>39</v>
      </c>
      <c r="AA13" s="141" t="s">
        <v>39</v>
      </c>
      <c r="AB13" s="142" t="s">
        <v>39</v>
      </c>
    </row>
    <row r="14" spans="2:28" ht="14.25" customHeight="1" x14ac:dyDescent="0.25">
      <c r="B14" s="188"/>
      <c r="C14" s="190" t="s">
        <v>74</v>
      </c>
      <c r="D14" s="191"/>
      <c r="E14" s="191"/>
      <c r="F14" s="62">
        <v>18</v>
      </c>
      <c r="G14" s="87">
        <v>810</v>
      </c>
      <c r="H14" s="88">
        <f t="shared" ref="H14:H20" si="3">G14/3</f>
        <v>270</v>
      </c>
      <c r="I14" s="87">
        <v>1060</v>
      </c>
      <c r="J14" s="51">
        <f t="shared" si="2"/>
        <v>353.33333333333331</v>
      </c>
      <c r="K14" s="140" t="s">
        <v>39</v>
      </c>
      <c r="L14" s="141" t="s">
        <v>39</v>
      </c>
      <c r="M14" s="141" t="s">
        <v>39</v>
      </c>
      <c r="N14" s="141" t="s">
        <v>39</v>
      </c>
      <c r="O14" s="141" t="s">
        <v>39</v>
      </c>
      <c r="P14" s="141" t="s">
        <v>39</v>
      </c>
      <c r="Q14" s="141" t="s">
        <v>39</v>
      </c>
      <c r="R14" s="141" t="s">
        <v>39</v>
      </c>
      <c r="S14" s="141" t="s">
        <v>39</v>
      </c>
      <c r="T14" s="141" t="s">
        <v>39</v>
      </c>
      <c r="U14" s="141" t="s">
        <v>39</v>
      </c>
      <c r="V14" s="141" t="s">
        <v>39</v>
      </c>
      <c r="W14" s="141" t="s">
        <v>39</v>
      </c>
      <c r="X14" s="141" t="s">
        <v>39</v>
      </c>
      <c r="Y14" s="142" t="s">
        <v>39</v>
      </c>
      <c r="Z14" s="140" t="s">
        <v>39</v>
      </c>
      <c r="AA14" s="141" t="s">
        <v>39</v>
      </c>
      <c r="AB14" s="97"/>
    </row>
    <row r="15" spans="2:28" ht="14.25" customHeight="1" x14ac:dyDescent="0.25">
      <c r="B15" s="188"/>
      <c r="C15" s="190" t="s">
        <v>75</v>
      </c>
      <c r="D15" s="191"/>
      <c r="E15" s="191"/>
      <c r="F15" s="62">
        <v>12</v>
      </c>
      <c r="G15" s="42">
        <v>995</v>
      </c>
      <c r="H15" s="49">
        <f t="shared" si="3"/>
        <v>331.66666666666669</v>
      </c>
      <c r="I15" s="42">
        <v>1210</v>
      </c>
      <c r="J15" s="51">
        <f t="shared" si="2"/>
        <v>403.33333333333331</v>
      </c>
      <c r="K15" s="140" t="s">
        <v>39</v>
      </c>
      <c r="L15" s="141" t="s">
        <v>39</v>
      </c>
      <c r="M15" s="141" t="s">
        <v>39</v>
      </c>
      <c r="N15" s="141" t="s">
        <v>39</v>
      </c>
      <c r="O15" s="141" t="s">
        <v>39</v>
      </c>
      <c r="P15" s="141" t="s">
        <v>39</v>
      </c>
      <c r="Q15" s="141" t="s">
        <v>39</v>
      </c>
      <c r="R15" s="141" t="s">
        <v>39</v>
      </c>
      <c r="S15" s="141" t="s">
        <v>39</v>
      </c>
      <c r="T15" s="141" t="s">
        <v>39</v>
      </c>
      <c r="U15" s="141" t="s">
        <v>39</v>
      </c>
      <c r="V15" s="141" t="s">
        <v>39</v>
      </c>
      <c r="W15" s="141" t="s">
        <v>39</v>
      </c>
      <c r="X15" s="141" t="s">
        <v>39</v>
      </c>
      <c r="Y15" s="142" t="s">
        <v>39</v>
      </c>
      <c r="Z15" s="140" t="s">
        <v>39</v>
      </c>
      <c r="AA15" s="141" t="s">
        <v>39</v>
      </c>
      <c r="AB15" s="102"/>
    </row>
    <row r="16" spans="2:28" ht="15" customHeight="1" x14ac:dyDescent="0.25">
      <c r="B16" s="188"/>
      <c r="C16" s="190" t="s">
        <v>76</v>
      </c>
      <c r="D16" s="191"/>
      <c r="E16" s="191"/>
      <c r="F16" s="62">
        <v>12</v>
      </c>
      <c r="G16" s="42">
        <v>770</v>
      </c>
      <c r="H16" s="49">
        <f t="shared" si="3"/>
        <v>256.66666666666669</v>
      </c>
      <c r="I16" s="42">
        <v>1040</v>
      </c>
      <c r="J16" s="51">
        <f t="shared" si="2"/>
        <v>346.66666666666669</v>
      </c>
      <c r="K16" s="140" t="s">
        <v>39</v>
      </c>
      <c r="L16" s="141" t="s">
        <v>39</v>
      </c>
      <c r="M16" s="141" t="s">
        <v>39</v>
      </c>
      <c r="N16" s="141" t="s">
        <v>39</v>
      </c>
      <c r="O16" s="141" t="s">
        <v>39</v>
      </c>
      <c r="P16" s="141" t="s">
        <v>39</v>
      </c>
      <c r="Q16" s="141" t="s">
        <v>39</v>
      </c>
      <c r="R16" s="141" t="s">
        <v>39</v>
      </c>
      <c r="S16" s="141" t="s">
        <v>39</v>
      </c>
      <c r="T16" s="141" t="s">
        <v>39</v>
      </c>
      <c r="U16" s="141" t="s">
        <v>39</v>
      </c>
      <c r="V16" s="141" t="s">
        <v>39</v>
      </c>
      <c r="W16" s="141" t="s">
        <v>39</v>
      </c>
      <c r="X16" s="141" t="s">
        <v>39</v>
      </c>
      <c r="Y16" s="142" t="s">
        <v>39</v>
      </c>
      <c r="Z16" s="140" t="s">
        <v>39</v>
      </c>
      <c r="AA16" s="141" t="s">
        <v>39</v>
      </c>
      <c r="AB16" s="102"/>
    </row>
    <row r="17" spans="1:28" ht="15" customHeight="1" x14ac:dyDescent="0.25">
      <c r="B17" s="188"/>
      <c r="C17" s="190" t="s">
        <v>77</v>
      </c>
      <c r="D17" s="191"/>
      <c r="E17" s="191"/>
      <c r="F17" s="62">
        <v>30</v>
      </c>
      <c r="G17" s="87">
        <v>330</v>
      </c>
      <c r="H17" s="49">
        <f t="shared" si="3"/>
        <v>110</v>
      </c>
      <c r="I17" s="87">
        <v>400</v>
      </c>
      <c r="J17" s="51">
        <f t="shared" si="2"/>
        <v>133.33333333333334</v>
      </c>
      <c r="K17" s="140" t="s">
        <v>39</v>
      </c>
      <c r="L17" s="141" t="s">
        <v>39</v>
      </c>
      <c r="M17" s="141" t="s">
        <v>39</v>
      </c>
      <c r="N17" s="141" t="s">
        <v>39</v>
      </c>
      <c r="O17" s="141" t="s">
        <v>39</v>
      </c>
      <c r="P17" s="141" t="s">
        <v>39</v>
      </c>
      <c r="Q17" s="141" t="s">
        <v>39</v>
      </c>
      <c r="R17" s="141" t="s">
        <v>39</v>
      </c>
      <c r="S17" s="141" t="s">
        <v>39</v>
      </c>
      <c r="T17" s="141" t="s">
        <v>39</v>
      </c>
      <c r="U17" s="141" t="s">
        <v>39</v>
      </c>
      <c r="V17" s="141" t="s">
        <v>39</v>
      </c>
      <c r="W17" s="141" t="s">
        <v>39</v>
      </c>
      <c r="X17" s="141" t="s">
        <v>39</v>
      </c>
      <c r="Y17" s="142" t="s">
        <v>39</v>
      </c>
      <c r="Z17" s="140" t="s">
        <v>39</v>
      </c>
      <c r="AA17" s="141" t="s">
        <v>39</v>
      </c>
      <c r="AB17" s="131" t="s">
        <v>39</v>
      </c>
    </row>
    <row r="18" spans="1:28" ht="15.75" customHeight="1" x14ac:dyDescent="0.25">
      <c r="B18" s="188"/>
      <c r="C18" s="190" t="s">
        <v>78</v>
      </c>
      <c r="D18" s="191"/>
      <c r="E18" s="191"/>
      <c r="F18" s="62">
        <v>16</v>
      </c>
      <c r="G18" s="42">
        <v>590</v>
      </c>
      <c r="H18" s="49">
        <f t="shared" si="3"/>
        <v>196.66666666666666</v>
      </c>
      <c r="I18" s="42">
        <v>650</v>
      </c>
      <c r="J18" s="51">
        <f t="shared" si="2"/>
        <v>216.66666666666666</v>
      </c>
      <c r="K18" s="99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4"/>
      <c r="X18" s="104"/>
      <c r="Y18" s="143" t="s">
        <v>39</v>
      </c>
      <c r="Z18" s="140" t="s">
        <v>39</v>
      </c>
      <c r="AA18" s="103"/>
      <c r="AB18" s="102"/>
    </row>
    <row r="19" spans="1:28" ht="15" customHeight="1" x14ac:dyDescent="0.25">
      <c r="B19" s="188"/>
      <c r="C19" s="190" t="s">
        <v>79</v>
      </c>
      <c r="D19" s="191"/>
      <c r="E19" s="191"/>
      <c r="F19" s="62">
        <v>28</v>
      </c>
      <c r="G19" s="42">
        <v>730</v>
      </c>
      <c r="H19" s="49">
        <f t="shared" si="3"/>
        <v>243.33333333333334</v>
      </c>
      <c r="I19" s="42">
        <v>845</v>
      </c>
      <c r="J19" s="51">
        <f t="shared" si="2"/>
        <v>281.66666666666669</v>
      </c>
      <c r="K19" s="99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4"/>
      <c r="X19" s="104"/>
      <c r="Y19" s="143" t="s">
        <v>39</v>
      </c>
      <c r="Z19" s="140" t="s">
        <v>39</v>
      </c>
      <c r="AA19" s="95"/>
      <c r="AB19" s="97"/>
    </row>
    <row r="20" spans="1:28" ht="15" customHeight="1" x14ac:dyDescent="0.25">
      <c r="A20" s="202" t="s">
        <v>101</v>
      </c>
      <c r="B20" s="188"/>
      <c r="C20" s="190" t="s">
        <v>80</v>
      </c>
      <c r="D20" s="191"/>
      <c r="E20" s="191"/>
      <c r="F20" s="62">
        <v>20</v>
      </c>
      <c r="G20" s="42">
        <v>990</v>
      </c>
      <c r="H20" s="49">
        <f t="shared" si="3"/>
        <v>330</v>
      </c>
      <c r="I20" s="42">
        <v>1380</v>
      </c>
      <c r="J20" s="51">
        <f t="shared" si="2"/>
        <v>460</v>
      </c>
      <c r="K20" s="99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4"/>
      <c r="X20" s="104"/>
      <c r="Y20" s="143" t="s">
        <v>39</v>
      </c>
      <c r="Z20" s="140" t="s">
        <v>39</v>
      </c>
      <c r="AA20" s="129" t="s">
        <v>39</v>
      </c>
      <c r="AB20" s="131" t="s">
        <v>39</v>
      </c>
    </row>
    <row r="21" spans="1:28" ht="15" customHeight="1" x14ac:dyDescent="0.25">
      <c r="A21" s="202"/>
      <c r="B21" s="188"/>
      <c r="C21" s="190" t="s">
        <v>88</v>
      </c>
      <c r="D21" s="191"/>
      <c r="E21" s="191"/>
      <c r="F21" s="62">
        <v>18</v>
      </c>
      <c r="G21" s="42">
        <v>840</v>
      </c>
      <c r="H21" s="49">
        <f>G21/3.6</f>
        <v>233.33333333333331</v>
      </c>
      <c r="I21" s="42">
        <v>1045</v>
      </c>
      <c r="J21" s="50">
        <f>I21/3.6</f>
        <v>290.27777777777777</v>
      </c>
      <c r="K21" s="99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04"/>
      <c r="Y21" s="143" t="s">
        <v>39</v>
      </c>
      <c r="Z21" s="140" t="s">
        <v>39</v>
      </c>
      <c r="AA21" s="95"/>
      <c r="AB21" s="102"/>
    </row>
    <row r="22" spans="1:28" ht="18" customHeight="1" x14ac:dyDescent="0.25">
      <c r="A22" s="202"/>
      <c r="B22" s="188"/>
      <c r="C22" s="190" t="s">
        <v>89</v>
      </c>
      <c r="D22" s="191"/>
      <c r="E22" s="191"/>
      <c r="F22" s="62">
        <v>12</v>
      </c>
      <c r="G22" s="42">
        <v>705</v>
      </c>
      <c r="H22" s="49">
        <f>G22/3.6</f>
        <v>195.83333333333331</v>
      </c>
      <c r="I22" s="42">
        <v>975</v>
      </c>
      <c r="J22" s="50">
        <f>I22/3.6</f>
        <v>270.83333333333331</v>
      </c>
      <c r="K22" s="99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4"/>
      <c r="X22" s="104"/>
      <c r="Y22" s="143" t="s">
        <v>39</v>
      </c>
      <c r="Z22" s="140" t="s">
        <v>39</v>
      </c>
      <c r="AA22" s="95"/>
      <c r="AB22" s="102"/>
    </row>
    <row r="23" spans="1:28" ht="15.6" customHeight="1" x14ac:dyDescent="0.25">
      <c r="A23" s="202"/>
      <c r="B23" s="188"/>
      <c r="C23" s="190" t="s">
        <v>91</v>
      </c>
      <c r="D23" s="191"/>
      <c r="E23" s="191"/>
      <c r="F23" s="62">
        <v>12</v>
      </c>
      <c r="G23" s="52">
        <v>1080</v>
      </c>
      <c r="H23" s="49">
        <f>G23/3.6</f>
        <v>300</v>
      </c>
      <c r="I23" s="52">
        <v>1235</v>
      </c>
      <c r="J23" s="50">
        <f>I23/3.6</f>
        <v>343.05555555555554</v>
      </c>
      <c r="K23" s="99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4"/>
      <c r="X23" s="104"/>
      <c r="Y23" s="143" t="s">
        <v>39</v>
      </c>
      <c r="Z23" s="140" t="s">
        <v>39</v>
      </c>
      <c r="AA23" s="95"/>
      <c r="AB23" s="102"/>
    </row>
    <row r="24" spans="1:28" ht="15.6" customHeight="1" thickBot="1" x14ac:dyDescent="0.3">
      <c r="A24" s="202"/>
      <c r="B24" s="189"/>
      <c r="C24" s="224" t="s">
        <v>81</v>
      </c>
      <c r="D24" s="225"/>
      <c r="E24" s="225"/>
      <c r="F24" s="63">
        <v>50</v>
      </c>
      <c r="G24" s="44">
        <v>255</v>
      </c>
      <c r="H24" s="60">
        <f>G24/3</f>
        <v>85</v>
      </c>
      <c r="I24" s="53" t="s">
        <v>67</v>
      </c>
      <c r="J24" s="54" t="s">
        <v>67</v>
      </c>
      <c r="K24" s="105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7"/>
      <c r="X24" s="107"/>
      <c r="Y24" s="144" t="s">
        <v>39</v>
      </c>
      <c r="Z24" s="109"/>
      <c r="AA24" s="106"/>
      <c r="AB24" s="108"/>
    </row>
  </sheetData>
  <mergeCells count="33">
    <mergeCell ref="A20:A24"/>
    <mergeCell ref="K1:Y1"/>
    <mergeCell ref="Z1:AB1"/>
    <mergeCell ref="B3:B5"/>
    <mergeCell ref="B1:D2"/>
    <mergeCell ref="C8:D8"/>
    <mergeCell ref="C10:D10"/>
    <mergeCell ref="C7:D7"/>
    <mergeCell ref="B6:B10"/>
    <mergeCell ref="C23:E23"/>
    <mergeCell ref="C24:E24"/>
    <mergeCell ref="C21:E21"/>
    <mergeCell ref="C22:E22"/>
    <mergeCell ref="C4:D4"/>
    <mergeCell ref="C5:D5"/>
    <mergeCell ref="C6:D6"/>
    <mergeCell ref="G1:H1"/>
    <mergeCell ref="I1:J1"/>
    <mergeCell ref="C3:D3"/>
    <mergeCell ref="F1:F2"/>
    <mergeCell ref="E1:E2"/>
    <mergeCell ref="C9:D9"/>
    <mergeCell ref="C12:E12"/>
    <mergeCell ref="B11:E11"/>
    <mergeCell ref="B12:B24"/>
    <mergeCell ref="C13:E13"/>
    <mergeCell ref="C14:E14"/>
    <mergeCell ref="C15:E15"/>
    <mergeCell ref="C16:E16"/>
    <mergeCell ref="C17:E17"/>
    <mergeCell ref="C18:E18"/>
    <mergeCell ref="C19:E19"/>
    <mergeCell ref="C20:E20"/>
  </mergeCells>
  <pageMargins left="0" right="0" top="0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SamForum.ws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user</cp:lastModifiedBy>
  <cp:lastPrinted>2024-04-19T12:13:38Z</cp:lastPrinted>
  <dcterms:created xsi:type="dcterms:W3CDTF">2010-09-03T06:51:43Z</dcterms:created>
  <dcterms:modified xsi:type="dcterms:W3CDTF">2024-04-19T12:13:54Z</dcterms:modified>
</cp:coreProperties>
</file>